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ke-suzuki\Desktop\【R7.1.27】公営企業に係る経営比較分析表（令和5年度決算）の分析等について\04 各課提出\★下水道・集排\"/>
    </mc:Choice>
  </mc:AlternateContent>
  <xr:revisionPtr revIDLastSave="0" documentId="13_ncr:1_{9E972669-4948-463C-8589-F915A48D0570}" xr6:coauthVersionLast="47" xr6:coauthVersionMax="47" xr10:uidLastSave="{00000000-0000-0000-0000-000000000000}"/>
  <workbookProtection workbookAlgorithmName="SHA-512" workbookHashValue="Bhnmz8P8il936/F3BZ31maYtDlLkDg2/w4I8u/lmW9zQ+KSyA19doC/JOMbZve99C7AWGPwajyz4SvZ/NhFv/A==" workbookSaltValue="VeViZJq6FwpTu39GkFSbng=="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E86" i="4"/>
  <c r="AD10" i="4"/>
  <c r="B10" i="4"/>
  <c r="B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<sst xmlns="http://schemas.openxmlformats.org/spreadsheetml/2006/main" count="236" uniqueCount="119">
  <si>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</si>
  <si>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</si>
  <si>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</si>
  <si>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</si>
  <si>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</si>
  <si>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</si>
  <si>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</si>
  <si>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</si>
  <si>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</si>
  <si>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</si>
  <si>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</si>
  <si>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</si>
  <si>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</si>
  <si>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</si>
  <si>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</si>
  <si>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</si>
  <si>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</si>
  <si>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</si>
  <si>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</si>
  <si>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</si>
  <si>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</si>
  <si>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</si>
  <si>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</si>
  <si>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</si>
  <si>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</si>
  <si>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</si>
  <si>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</si>
  <si>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</si>
  <si>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</si>
  <si>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</si>
  <si>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</si>
  <si>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</si>
  <si>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</si>
  <si>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</si>
  <si>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</si>
  <si>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</si>
  <si>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</si>
  <si>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</si>
  <si>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</si>
  <si>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</si>
  <si>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</si>
  <si>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</si>
  <si>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</si>
  <si>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</si>
  <si>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</si>
  <si>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</si>
  <si>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</si>
  <si>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</si>
  <si>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</si>
  <si>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</si>
  <si>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</si>
  <si>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</si>
  <si>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</si>
  <si>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</si>
  <si>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</si>
  <si>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</si>
  <si>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</si>
  <si>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</si>
  <si>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</si>
  <si>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</si>
  <si>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</si>
  <si>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</si>
  <si>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</si>
  <si>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</si>
  <si>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</si>
  <si>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</si>
  <si>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</si>
  <si>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</si>
  <si>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</si>
  <si>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</si>
  <si>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</si>
  <si>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</si>
  <si>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</si>
  <si>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</si>
  <si>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</si>
  <si>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</si>
  <si>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</si>
  <si>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</si>
  <si>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</si>
  <si>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</si>
  <si>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</si>
  <si>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</si>
  <si>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</si>
  <si>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</si>
  <si>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</si>
  <si>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</si>
  <si>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</si>
  <si>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</si>
  <si>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</si>
  <si>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</si>
  <si>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</si>
  <si>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</si>
  <si>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</si>
  <si>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</si>
  <si>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</si>
  <si>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</si>
  <si>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</si>
  <si>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</si>
  <si>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八雲町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</si>
  <si>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</si>
  <si>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</si>
  <si>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</si>
  <si>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</si>
  <si>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</si>
  <si>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</si>
  <si>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</si>
  <si>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</si>
  <si>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</si>
  <si>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</si>
  <si>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</si>
  <si>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</si>
  <si>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</si>
  <si>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</si>
  <si>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</si>
  <si>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</si>
  <si>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</si>
  <si>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①収益的収支比率については、過年度分消費税修正申告による還付金受入のあった令和2年度を除き、令和3年度に上昇に転じたが、再び下降している。今後もコスト削減に重点をおいて行く必要がある。
④企業債残高対事業規模比率については、類似団体平均値を下回っているが、今後は施設の大規模更新により、多額の起債借入が発生する。ストックマネジメントに基づき、計画的に建設改良事業を進めることで、起債借入額を平準化し、企業債残高の抑制に務めていく必要がある。
⑤経費回収率については、類似団体平均値を大きく下回っており、今後の人口減少も勘案するとコスト削減と収入増が強く求められる。
⑥汚水処理原価ついては、毎年、類似団体平均値を大きく上回っており、さらなる維持管理費の削減等による経営改善が必要である。
⑦施設利用率については、類似団体平均値を下回っており、施設規模の見直しが必要である。
⑧水洗化率は類似規模団体平均を上回っているが、さらなる水洗化率向上の取り組みが必要がある。
　以上のことから、施設規模の見直しを含めた維持管理費の削減等による抜本的な経営改善を行い、かつ水洗化率向上と使用料改定による収入増を図っていく必要がある。</t>
    <rPh sb="1" eb="4">
      <t>シュウエキテキ</t>
    </rPh>
    <rPh sb="4" eb="8">
      <t>シュウシヒリツ</t>
    </rPh>
    <rPh sb="14" eb="18">
      <t>カネンドブン</t>
    </rPh>
    <rPh sb="18" eb="21">
      <t>ショウヒゼイ</t>
    </rPh>
    <rPh sb="21" eb="25">
      <t>シュウセイシンコク</t>
    </rPh>
    <rPh sb="28" eb="31">
      <t>カンプキン</t>
    </rPh>
    <rPh sb="31" eb="33">
      <t>ウケイレ</t>
    </rPh>
    <rPh sb="37" eb="39">
      <t>レイワ</t>
    </rPh>
    <rPh sb="40" eb="42">
      <t>ネンド</t>
    </rPh>
    <rPh sb="43" eb="44">
      <t>ノゾ</t>
    </rPh>
    <rPh sb="46" eb="48">
      <t>レイワ</t>
    </rPh>
    <rPh sb="49" eb="51">
      <t>ネンド</t>
    </rPh>
    <rPh sb="52" eb="54">
      <t>ジョウショウ</t>
    </rPh>
    <rPh sb="55" eb="56">
      <t>テン</t>
    </rPh>
    <rPh sb="60" eb="61">
      <t>フタタ</t>
    </rPh>
    <rPh sb="62" eb="64">
      <t>カコウ</t>
    </rPh>
    <rPh sb="69" eb="71">
      <t>コンゴ</t>
    </rPh>
    <rPh sb="75" eb="77">
      <t>サクゲン</t>
    </rPh>
    <rPh sb="78" eb="80">
      <t>ジュウテン</t>
    </rPh>
    <rPh sb="84" eb="85">
      <t>イ</t>
    </rPh>
    <rPh sb="86" eb="88">
      <t>ヒツヨウ</t>
    </rPh>
    <rPh sb="94" eb="97">
      <t>キギョウサイ</t>
    </rPh>
    <rPh sb="97" eb="99">
      <t>ザンダカ</t>
    </rPh>
    <rPh sb="99" eb="106">
      <t>タイジギョウキボヒリツ</t>
    </rPh>
    <rPh sb="120" eb="122">
      <t>シタマワ</t>
    </rPh>
    <rPh sb="128" eb="130">
      <t>コンゴ</t>
    </rPh>
    <rPh sb="131" eb="133">
      <t>シセツ</t>
    </rPh>
    <rPh sb="134" eb="137">
      <t>ダイキボ</t>
    </rPh>
    <rPh sb="137" eb="139">
      <t>コウシン</t>
    </rPh>
    <rPh sb="143" eb="145">
      <t>タガク</t>
    </rPh>
    <rPh sb="146" eb="148">
      <t>キサイ</t>
    </rPh>
    <rPh sb="148" eb="150">
      <t>カリイレ</t>
    </rPh>
    <rPh sb="151" eb="153">
      <t>ハッセイ</t>
    </rPh>
    <rPh sb="167" eb="168">
      <t>モト</t>
    </rPh>
    <rPh sb="171" eb="174">
      <t>ケイカクテキ</t>
    </rPh>
    <rPh sb="182" eb="183">
      <t>スス</t>
    </rPh>
    <rPh sb="189" eb="194">
      <t>キサイカリイレガク</t>
    </rPh>
    <rPh sb="195" eb="198">
      <t>ヘイジュンカ</t>
    </rPh>
    <rPh sb="200" eb="205">
      <t>キギョウサイザンダカ</t>
    </rPh>
    <rPh sb="206" eb="208">
      <t>ヨクセイ</t>
    </rPh>
    <rPh sb="209" eb="210">
      <t>ツト</t>
    </rPh>
    <rPh sb="214" eb="216">
      <t>ヒツヨウ</t>
    </rPh>
    <rPh sb="222" eb="227">
      <t>ケイヒカイシュウリツ</t>
    </rPh>
    <rPh sb="233" eb="240">
      <t>ルイジダンタイヘイキンチ</t>
    </rPh>
    <rPh sb="241" eb="242">
      <t>オオ</t>
    </rPh>
    <rPh sb="244" eb="246">
      <t>シタマワ</t>
    </rPh>
    <rPh sb="251" eb="253">
      <t>コンゴ</t>
    </rPh>
    <rPh sb="254" eb="258">
      <t>ジンコウゲンショウ</t>
    </rPh>
    <rPh sb="259" eb="261">
      <t>カンアン</t>
    </rPh>
    <rPh sb="267" eb="269">
      <t>サクゲン</t>
    </rPh>
    <rPh sb="270" eb="273">
      <t>シュウニュウゾウ</t>
    </rPh>
    <rPh sb="274" eb="275">
      <t>ツヨ</t>
    </rPh>
    <rPh sb="276" eb="277">
      <t>モト</t>
    </rPh>
    <rPh sb="284" eb="290">
      <t>オスイショリゲンカ</t>
    </rPh>
    <rPh sb="295" eb="297">
      <t>マイトシ</t>
    </rPh>
    <rPh sb="298" eb="305">
      <t>ルイジダンタイヘイキンチ</t>
    </rPh>
    <rPh sb="306" eb="307">
      <t>オオ</t>
    </rPh>
    <rPh sb="309" eb="311">
      <t>ウワマワ</t>
    </rPh>
    <rPh sb="320" eb="325">
      <t>イジカンリヒ</t>
    </rPh>
    <rPh sb="326" eb="329">
      <t>サクゲントウ</t>
    </rPh>
    <rPh sb="332" eb="336">
      <t>ケイエイカイゼン</t>
    </rPh>
    <rPh sb="337" eb="339">
      <t>ヒツヨウ</t>
    </rPh>
    <rPh sb="345" eb="350">
      <t>シセツリヨウリツ</t>
    </rPh>
    <rPh sb="356" eb="363">
      <t>ルイジダンタイヘイキンチ</t>
    </rPh>
    <rPh sb="364" eb="366">
      <t>シタマワ</t>
    </rPh>
    <rPh sb="371" eb="375">
      <t>シセツキボ</t>
    </rPh>
    <rPh sb="376" eb="378">
      <t>ミナオ</t>
    </rPh>
    <rPh sb="380" eb="382">
      <t>ヒツヨウ</t>
    </rPh>
    <rPh sb="388" eb="392">
      <t>スイセンカリツ</t>
    </rPh>
    <rPh sb="393" eb="397">
      <t>ルイジキボ</t>
    </rPh>
    <rPh sb="397" eb="401">
      <t>ダンタイヘイキン</t>
    </rPh>
    <rPh sb="402" eb="404">
      <t>ウワマワ</t>
    </rPh>
    <rPh sb="414" eb="418">
      <t>スイセンカリツ</t>
    </rPh>
    <rPh sb="418" eb="420">
      <t>コウジョウ</t>
    </rPh>
    <rPh sb="421" eb="422">
      <t>ト</t>
    </rPh>
    <rPh sb="423" eb="424">
      <t>ク</t>
    </rPh>
    <rPh sb="426" eb="428">
      <t>ヒツヨウ</t>
    </rPh>
    <rPh sb="434" eb="436">
      <t>イジョウ</t>
    </rPh>
    <rPh sb="442" eb="446">
      <t>シセツキボ</t>
    </rPh>
    <rPh sb="447" eb="449">
      <t>ミナオ</t>
    </rPh>
    <rPh sb="451" eb="452">
      <t>フク</t>
    </rPh>
    <rPh sb="454" eb="459">
      <t>イジカンリヒ</t>
    </rPh>
    <rPh sb="460" eb="462">
      <t>サクゲン</t>
    </rPh>
    <rPh sb="462" eb="463">
      <t>トウ</t>
    </rPh>
    <rPh sb="466" eb="469">
      <t>バッポンテキ</t>
    </rPh>
    <rPh sb="470" eb="472">
      <t>ケイエイ</t>
    </rPh>
    <rPh sb="472" eb="474">
      <t>カイゼン</t>
    </rPh>
    <rPh sb="475" eb="476">
      <t>オコナ</t>
    </rPh>
    <rPh sb="480" eb="484">
      <t>スイセンカリツ</t>
    </rPh>
    <rPh sb="484" eb="486">
      <t>コウジョウ</t>
    </rPh>
    <rPh sb="487" eb="492">
      <t>シヨウリョウカイテイ</t>
    </rPh>
    <rPh sb="495" eb="498">
      <t>シュウニュウゾウ</t>
    </rPh>
    <rPh sb="499" eb="500">
      <t>ハカ</t>
    </rPh>
    <rPh sb="504" eb="506">
      <t>ヒツヨウ</t>
    </rPh>
    <phoneticPr fontId="4"/>
  </si>
  <si>
    <t>　供用開始後22年が経過しているが、管渠については、いまだ耐用年数を経過していないため、現時点では老朽化しているとは言い切れない。
　しかし、機械・設備については耐用年数の15年を経過しているため、今後、更新していく必要がある。
　今後は施設全体が徐々に老朽化していくことが予想されるため、計画的な更新を検討していく必要があり、処理場の機械設備等の更新やマンホールポンプ所の更新を順次行っていく予定である。</t>
    <rPh sb="1" eb="6">
      <t>キョウヨウカイシゴ</t>
    </rPh>
    <rPh sb="8" eb="9">
      <t>ネン</t>
    </rPh>
    <rPh sb="10" eb="12">
      <t>ケイカ</t>
    </rPh>
    <rPh sb="18" eb="20">
      <t>カンキョ</t>
    </rPh>
    <rPh sb="29" eb="33">
      <t>タイヨウネンスウ</t>
    </rPh>
    <rPh sb="34" eb="36">
      <t>ケイカ</t>
    </rPh>
    <rPh sb="44" eb="47">
      <t>ゲンジテン</t>
    </rPh>
    <rPh sb="49" eb="52">
      <t>ロウキュウカ</t>
    </rPh>
    <rPh sb="58" eb="59">
      <t>イ</t>
    </rPh>
    <rPh sb="60" eb="61">
      <t>キ</t>
    </rPh>
    <rPh sb="71" eb="73">
      <t>キカイ</t>
    </rPh>
    <rPh sb="74" eb="76">
      <t>セツビ</t>
    </rPh>
    <rPh sb="81" eb="85">
      <t>タイヨウネンスウ</t>
    </rPh>
    <rPh sb="88" eb="89">
      <t>ネン</t>
    </rPh>
    <rPh sb="90" eb="92">
      <t>ケイカ</t>
    </rPh>
    <rPh sb="99" eb="101">
      <t>コンゴ</t>
    </rPh>
    <rPh sb="102" eb="104">
      <t>コウシン</t>
    </rPh>
    <rPh sb="108" eb="110">
      <t>ヒツヨウ</t>
    </rPh>
    <rPh sb="116" eb="118">
      <t>コンゴ</t>
    </rPh>
    <rPh sb="119" eb="123">
      <t>シセツゼンタイ</t>
    </rPh>
    <rPh sb="124" eb="126">
      <t>ジョジョ</t>
    </rPh>
    <rPh sb="127" eb="130">
      <t>ロウキュウカ</t>
    </rPh>
    <rPh sb="137" eb="139">
      <t>ヨソウ</t>
    </rPh>
    <rPh sb="145" eb="148">
      <t>ケイカクテキ</t>
    </rPh>
    <rPh sb="149" eb="151">
      <t>コウシン</t>
    </rPh>
    <rPh sb="152" eb="154">
      <t>ケントウ</t>
    </rPh>
    <rPh sb="158" eb="160">
      <t>ヒツヨウ</t>
    </rPh>
    <rPh sb="164" eb="167">
      <t>ショリジョウ</t>
    </rPh>
    <rPh sb="168" eb="173">
      <t>キカイセツビトウ</t>
    </rPh>
    <rPh sb="174" eb="176">
      <t>コウシン</t>
    </rPh>
    <rPh sb="185" eb="186">
      <t>ジョ</t>
    </rPh>
    <rPh sb="187" eb="189">
      <t>コウシン</t>
    </rPh>
    <rPh sb="190" eb="192">
      <t>ジュンジ</t>
    </rPh>
    <rPh sb="192" eb="193">
      <t>オコナ</t>
    </rPh>
    <rPh sb="197" eb="199">
      <t>ヨテイ</t>
    </rPh>
    <phoneticPr fontId="4"/>
  </si>
  <si>
    <t>　水洗化率の更なる向上と使用料改定による収入の増を図るとともに、施設規模の見直しを含めた維持管理費の削減等、経営改善が必要である。
　また、将来的に人口減少による使用料収入の減、施設老朽化による更新費用の増大など、厳しい経営状況が予想されることから、常に先を見据えた計画的な経営を行っていく必要がある。
　そのため、令和6年4月から公営企業会計を適用し、合わせて令和7年5月からの使用料改定を進めて行くこととしている。</t>
    <rPh sb="1" eb="5">
      <t>スイセンカリツ</t>
    </rPh>
    <rPh sb="6" eb="7">
      <t>サラ</t>
    </rPh>
    <rPh sb="9" eb="11">
      <t>コウジョウ</t>
    </rPh>
    <rPh sb="12" eb="17">
      <t>シヨウリョウカイテイ</t>
    </rPh>
    <rPh sb="20" eb="22">
      <t>シュウニュウ</t>
    </rPh>
    <rPh sb="23" eb="24">
      <t>ゾウ</t>
    </rPh>
    <rPh sb="25" eb="26">
      <t>ハカ</t>
    </rPh>
    <rPh sb="32" eb="36">
      <t>シセツキボ</t>
    </rPh>
    <rPh sb="37" eb="39">
      <t>ミナオ</t>
    </rPh>
    <rPh sb="41" eb="42">
      <t>フク</t>
    </rPh>
    <rPh sb="44" eb="49">
      <t>イジカンリヒ</t>
    </rPh>
    <rPh sb="50" eb="52">
      <t>サクゲン</t>
    </rPh>
    <rPh sb="52" eb="53">
      <t>トウ</t>
    </rPh>
    <rPh sb="54" eb="58">
      <t>ケイエイカイゼン</t>
    </rPh>
    <rPh sb="59" eb="61">
      <t>ヒツヨウ</t>
    </rPh>
    <rPh sb="70" eb="73">
      <t>ショウライテキ</t>
    </rPh>
    <rPh sb="74" eb="78">
      <t>ジンコウゲンショウ</t>
    </rPh>
    <rPh sb="81" eb="86">
      <t>シヨウリョウシュウニュウ</t>
    </rPh>
    <rPh sb="87" eb="88">
      <t>ゲン</t>
    </rPh>
    <rPh sb="89" eb="94">
      <t>シセツロウキュウカ</t>
    </rPh>
    <rPh sb="97" eb="101">
      <t>コウシンヒヨウ</t>
    </rPh>
    <rPh sb="102" eb="104">
      <t>ゾウダイ</t>
    </rPh>
    <rPh sb="107" eb="108">
      <t>キビ</t>
    </rPh>
    <rPh sb="110" eb="112">
      <t>ケイエイ</t>
    </rPh>
    <rPh sb="115" eb="117">
      <t>ヨソウ</t>
    </rPh>
    <rPh sb="125" eb="126">
      <t>ツネ</t>
    </rPh>
    <rPh sb="127" eb="128">
      <t>サキ</t>
    </rPh>
    <rPh sb="129" eb="131">
      <t>ミス</t>
    </rPh>
    <rPh sb="133" eb="136">
      <t>ケイカクテキ</t>
    </rPh>
    <rPh sb="137" eb="139">
      <t>ケイエイ</t>
    </rPh>
    <rPh sb="140" eb="141">
      <t>オコナ</t>
    </rPh>
    <rPh sb="145" eb="147">
      <t>ヒツヨウ</t>
    </rPh>
    <rPh sb="158" eb="160">
      <t>レイワ</t>
    </rPh>
    <rPh sb="161" eb="162">
      <t>ネン</t>
    </rPh>
    <rPh sb="163" eb="164">
      <t>ガツ</t>
    </rPh>
    <rPh sb="166" eb="172">
      <t>コウエイキギョウカイケイ</t>
    </rPh>
    <rPh sb="173" eb="175">
      <t>テキヨウ</t>
    </rPh>
    <rPh sb="177" eb="178">
      <t>ア</t>
    </rPh>
    <rPh sb="181" eb="183">
      <t>レイワ</t>
    </rPh>
    <rPh sb="184" eb="185">
      <t>ネン</t>
    </rPh>
    <rPh sb="186" eb="187">
      <t>ガツ</t>
    </rPh>
    <rPh sb="190" eb="193">
      <t>シヨウリョウ</t>
    </rPh>
    <rPh sb="193" eb="195">
      <t>カイテイ</t>
    </rPh>
    <rPh sb="196" eb="197">
      <t>スス</t>
    </rPh>
    <rPh sb="199" eb="200">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</si>
</sst>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32-4F41-8D30-D6E4AF38AF5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BD32-4F41-8D30-D6E4AF38AF5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27.32</c:v>
                </c:pt>
                <c:pt idx="1">
                  <c:v>27.54</c:v>
                </c:pt>
                <c:pt idx="2">
                  <c:v>27.82</c:v>
                </c:pt>
                <c:pt idx="3">
                  <c:v>25.92</c:v>
                </c:pt>
                <c:pt idx="4">
                  <c:v>24.01</c:v>
                </c:pt>
              </c:numCache>
            </c:numRef>
          </c:val>
          <c:extLst>
            <c:ext xmlns:c16="http://schemas.microsoft.com/office/drawing/2014/chart" uri="{C3380CC4-5D6E-409C-BE32-E72D297353CC}">
              <c16:uniqueId val="{00000000-BF68-46CC-983E-26031659C04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BF68-46CC-983E-26031659C04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87.22</c:v>
                </c:pt>
                <c:pt idx="1">
                  <c:v>86.09</c:v>
                </c:pt>
                <c:pt idx="2">
                  <c:v>87.53</c:v>
                </c:pt>
                <c:pt idx="3">
                  <c:v>89.4</c:v>
                </c:pt>
                <c:pt idx="4">
                  <c:v>88.81</c:v>
                </c:pt>
              </c:numCache>
            </c:numRef>
          </c:val>
          <c:extLst>
            <c:ext xmlns:c16="http://schemas.microsoft.com/office/drawing/2014/chart" uri="{C3380CC4-5D6E-409C-BE32-E72D297353CC}">
              <c16:uniqueId val="{00000000-D87E-42A8-A535-13064126E7F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D87E-42A8-A535-13064126E7F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82.19</c:v>
                </c:pt>
                <c:pt idx="1">
                  <c:v>88.77</c:v>
                </c:pt>
                <c:pt idx="2">
                  <c:v>86.34</c:v>
                </c:pt>
                <c:pt idx="3">
                  <c:v>82.68</c:v>
                </c:pt>
                <c:pt idx="4">
                  <c:v>75.67</c:v>
                </c:pt>
              </c:numCache>
            </c:numRef>
          </c:val>
          <c:extLst>
            <c:ext xmlns:c16="http://schemas.microsoft.com/office/drawing/2014/chart" uri="{C3380CC4-5D6E-409C-BE32-E72D297353CC}">
              <c16:uniqueId val="{00000000-693A-4317-A7F7-BD92E9C248D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3A-4317-A7F7-BD92E9C248D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AF-4BCF-A497-CB06D86597B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AF-4BCF-A497-CB06D86597B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12-449D-BF07-C58E214AAB8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12-449D-BF07-C58E214AAB8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A7-45C8-9E4B-3E6D507B6F3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A7-45C8-9E4B-3E6D507B6F3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E8-4BB8-A0EB-6B83A31FF75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E8-4BB8-A0EB-6B83A31FF75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quot;-&quot;">
                  <c:v>30.12</c:v>
                </c:pt>
              </c:numCache>
            </c:numRef>
          </c:val>
          <c:extLst>
            <c:ext xmlns:c16="http://schemas.microsoft.com/office/drawing/2014/chart" uri="{C3380CC4-5D6E-409C-BE32-E72D297353CC}">
              <c16:uniqueId val="{00000000-C984-43D8-A045-283A967C34D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C984-43D8-A045-283A967C34D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54.06</c:v>
                </c:pt>
                <c:pt idx="1">
                  <c:v>57.02</c:v>
                </c:pt>
                <c:pt idx="2">
                  <c:v>61.76</c:v>
                </c:pt>
                <c:pt idx="3">
                  <c:v>54.35</c:v>
                </c:pt>
                <c:pt idx="4">
                  <c:v>43.25</c:v>
                </c:pt>
              </c:numCache>
            </c:numRef>
          </c:val>
          <c:extLst>
            <c:ext xmlns:c16="http://schemas.microsoft.com/office/drawing/2014/chart" uri="{C3380CC4-5D6E-409C-BE32-E72D297353CC}">
              <c16:uniqueId val="{00000000-1025-4E46-978E-BB87183D329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1025-4E46-978E-BB87183D329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325.75</c:v>
                </c:pt>
                <c:pt idx="1">
                  <c:v>326.81</c:v>
                </c:pt>
                <c:pt idx="2">
                  <c:v>298.25</c:v>
                </c:pt>
                <c:pt idx="3">
                  <c:v>330.95</c:v>
                </c:pt>
                <c:pt idx="4">
                  <c:v>424.21</c:v>
                </c:pt>
              </c:numCache>
            </c:numRef>
          </c:val>
          <c:extLst>
            <c:ext xmlns:c16="http://schemas.microsoft.com/office/drawing/2014/chart" uri="{C3380CC4-5D6E-409C-BE32-E72D297353CC}">
              <c16:uniqueId val="{00000000-680E-4588-A60C-283E32B3061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680E-4588-A60C-283E32B3061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O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八雲町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14779</v>
      </c>
      <c r="AM8" s="41"/>
      <c r="AN8" s="41"/>
      <c r="AO8" s="41"/>
      <c r="AP8" s="41"/>
      <c r="AQ8" s="41"/>
      <c r="AR8" s="41"/>
      <c r="AS8" s="41"/>
      <c r="AT8" s="34">
        <f>データ!T6</f>
        <v>956.08</v>
      </c>
      <c r="AU8" s="34"/>
      <c r="AV8" s="34"/>
      <c r="AW8" s="34"/>
      <c r="AX8" s="34"/>
      <c r="AY8" s="34"/>
      <c r="AZ8" s="34"/>
      <c r="BA8" s="34"/>
      <c r="BB8" s="34">
        <f>データ!U6</f>
        <v>15.46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11.98</v>
      </c>
      <c r="Q10" s="34"/>
      <c r="R10" s="34"/>
      <c r="S10" s="34"/>
      <c r="T10" s="34"/>
      <c r="U10" s="34"/>
      <c r="V10" s="34"/>
      <c r="W10" s="34">
        <f>データ!Q6</f>
        <v>95.45</v>
      </c>
      <c r="X10" s="34"/>
      <c r="Y10" s="34"/>
      <c r="Z10" s="34"/>
      <c r="AA10" s="34"/>
      <c r="AB10" s="34"/>
      <c r="AC10" s="34"/>
      <c r="AD10" s="41">
        <f>データ!R6</f>
        <v>3630</v>
      </c>
      <c r="AE10" s="41"/>
      <c r="AF10" s="41"/>
      <c r="AG10" s="41"/>
      <c r="AH10" s="41"/>
      <c r="AI10" s="41"/>
      <c r="AJ10" s="41"/>
      <c r="AK10" s="2"/>
      <c r="AL10" s="41">
        <f>データ!V6</f>
        <v>1751</v>
      </c>
      <c r="AM10" s="41"/>
      <c r="AN10" s="41"/>
      <c r="AO10" s="41"/>
      <c r="AP10" s="41"/>
      <c r="AQ10" s="41"/>
      <c r="AR10" s="41"/>
      <c r="AS10" s="41"/>
      <c r="AT10" s="34">
        <f>データ!W6</f>
        <v>1.97</v>
      </c>
      <c r="AU10" s="34"/>
      <c r="AV10" s="34"/>
      <c r="AW10" s="34"/>
      <c r="AX10" s="34"/>
      <c r="AY10" s="34"/>
      <c r="AZ10" s="34"/>
      <c r="BA10" s="34"/>
      <c r="BB10" s="34">
        <f>データ!X6</f>
        <v>888.83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z2OUzOYZRC8twachIDMGmiO7V5Wca6BawW9BJDbIOb4py01loiF779W3PFwG7usppgX5MfHxDKOtP9xMTr8pxQ==" saltValue="rlDEQS84L0Hxdeek3xNeP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13463</v>
      </c>
      <c r="D6" s="19">
        <f t="shared" si="3"/>
        <v>47</v>
      </c>
      <c r="E6" s="19">
        <f t="shared" si="3"/>
        <v>17</v>
      </c>
      <c r="F6" s="19">
        <f t="shared" si="3"/>
        <v>4</v>
      </c>
      <c r="G6" s="19">
        <f t="shared" si="3"/>
        <v>0</v>
      </c>
      <c r="H6" s="19" t="str">
        <f t="shared" si="3"/>
        <v>北海道　八雲町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11.98</v>
      </c>
      <c r="Q6" s="20">
        <f t="shared" si="3"/>
        <v>95.45</v>
      </c>
      <c r="R6" s="20">
        <f t="shared" si="3"/>
        <v>3630</v>
      </c>
      <c r="S6" s="20">
        <f t="shared" si="3"/>
        <v>14779</v>
      </c>
      <c r="T6" s="20">
        <f t="shared" si="3"/>
        <v>956.08</v>
      </c>
      <c r="U6" s="20">
        <f t="shared" si="3"/>
        <v>15.46</v>
      </c>
      <c r="V6" s="20">
        <f t="shared" si="3"/>
        <v>1751</v>
      </c>
      <c r="W6" s="20">
        <f t="shared" si="3"/>
        <v>1.97</v>
      </c>
      <c r="X6" s="20">
        <f t="shared" si="3"/>
        <v>888.83</v>
      </c>
      <c r="Y6" s="21">
        <f>IF(Y7="",NA(),Y7)</f>
        <v>82.19</v>
      </c>
      <c r="Z6" s="21">
        <f t="shared" ref="Z6:AH6" si="4">IF(Z7="",NA(),Z7)</f>
        <v>88.77</v>
      </c>
      <c r="AA6" s="21">
        <f t="shared" si="4"/>
        <v>86.34</v>
      </c>
      <c r="AB6" s="21">
        <f t="shared" si="4"/>
        <v>82.68</v>
      </c>
      <c r="AC6" s="21">
        <f t="shared" si="4"/>
        <v>75.67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30.12</v>
      </c>
      <c r="BK6" s="21">
        <f t="shared" si="7"/>
        <v>1206.79</v>
      </c>
      <c r="BL6" s="21">
        <f t="shared" si="7"/>
        <v>1258.43</v>
      </c>
      <c r="BM6" s="21">
        <f t="shared" si="7"/>
        <v>1163.75</v>
      </c>
      <c r="BN6" s="21">
        <f t="shared" si="7"/>
        <v>1195.47</v>
      </c>
      <c r="BO6" s="21">
        <f t="shared" si="7"/>
        <v>1168.69</v>
      </c>
      <c r="BP6" s="20" t="str">
        <f>IF(BP7="","",IF(BP7="-","【-】","【"&amp;SUBSTITUTE(TEXT(BP7,"#,##0.00"),"-","△")&amp;"】"))</f>
        <v>【1,156.82】</v>
      </c>
      <c r="BQ6" s="21">
        <f>IF(BQ7="",NA(),BQ7)</f>
        <v>54.06</v>
      </c>
      <c r="BR6" s="21">
        <f t="shared" ref="BR6:BZ6" si="8">IF(BR7="",NA(),BR7)</f>
        <v>57.02</v>
      </c>
      <c r="BS6" s="21">
        <f t="shared" si="8"/>
        <v>61.76</v>
      </c>
      <c r="BT6" s="21">
        <f t="shared" si="8"/>
        <v>54.35</v>
      </c>
      <c r="BU6" s="21">
        <f t="shared" si="8"/>
        <v>43.25</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325.75</v>
      </c>
      <c r="CC6" s="21">
        <f t="shared" ref="CC6:CK6" si="9">IF(CC7="",NA(),CC7)</f>
        <v>326.81</v>
      </c>
      <c r="CD6" s="21">
        <f t="shared" si="9"/>
        <v>298.25</v>
      </c>
      <c r="CE6" s="21">
        <f t="shared" si="9"/>
        <v>330.95</v>
      </c>
      <c r="CF6" s="21">
        <f t="shared" si="9"/>
        <v>424.21</v>
      </c>
      <c r="CG6" s="21">
        <f t="shared" si="9"/>
        <v>228.47</v>
      </c>
      <c r="CH6" s="21">
        <f t="shared" si="9"/>
        <v>224.88</v>
      </c>
      <c r="CI6" s="21">
        <f t="shared" si="9"/>
        <v>228.64</v>
      </c>
      <c r="CJ6" s="21">
        <f t="shared" si="9"/>
        <v>239.46</v>
      </c>
      <c r="CK6" s="21">
        <f t="shared" si="9"/>
        <v>233.15</v>
      </c>
      <c r="CL6" s="20" t="str">
        <f>IF(CL7="","",IF(CL7="-","【-】","【"&amp;SUBSTITUTE(TEXT(CL7,"#,##0.00"),"-","△")&amp;"】"))</f>
        <v>【215.73】</v>
      </c>
      <c r="CM6" s="21">
        <f>IF(CM7="",NA(),CM7)</f>
        <v>27.32</v>
      </c>
      <c r="CN6" s="21">
        <f t="shared" ref="CN6:CV6" si="10">IF(CN7="",NA(),CN7)</f>
        <v>27.54</v>
      </c>
      <c r="CO6" s="21">
        <f t="shared" si="10"/>
        <v>27.82</v>
      </c>
      <c r="CP6" s="21">
        <f t="shared" si="10"/>
        <v>25.92</v>
      </c>
      <c r="CQ6" s="21">
        <f t="shared" si="10"/>
        <v>24.01</v>
      </c>
      <c r="CR6" s="21">
        <f t="shared" si="10"/>
        <v>42.47</v>
      </c>
      <c r="CS6" s="21">
        <f t="shared" si="10"/>
        <v>42.4</v>
      </c>
      <c r="CT6" s="21">
        <f t="shared" si="10"/>
        <v>42.28</v>
      </c>
      <c r="CU6" s="21">
        <f t="shared" si="10"/>
        <v>41.06</v>
      </c>
      <c r="CV6" s="21">
        <f t="shared" si="10"/>
        <v>42.09</v>
      </c>
      <c r="CW6" s="20" t="str">
        <f>IF(CW7="","",IF(CW7="-","【-】","【"&amp;SUBSTITUTE(TEXT(CW7,"#,##0.00"),"-","△")&amp;"】"))</f>
        <v>【43.28】</v>
      </c>
      <c r="CX6" s="21">
        <f>IF(CX7="",NA(),CX7)</f>
        <v>87.22</v>
      </c>
      <c r="CY6" s="21">
        <f t="shared" ref="CY6:DG6" si="11">IF(CY7="",NA(),CY7)</f>
        <v>86.09</v>
      </c>
      <c r="CZ6" s="21">
        <f t="shared" si="11"/>
        <v>87.53</v>
      </c>
      <c r="DA6" s="21">
        <f t="shared" si="11"/>
        <v>89.4</v>
      </c>
      <c r="DB6" s="21">
        <f t="shared" si="11"/>
        <v>88.81</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13463</v>
      </c>
      <c r="D7" s="23">
        <v>47</v>
      </c>
      <c r="E7" s="23">
        <v>17</v>
      </c>
      <c r="F7" s="23">
        <v>4</v>
      </c>
      <c r="G7" s="23">
        <v>0</v>
      </c>
      <c r="H7" s="23" t="s">
        <v>98</v>
      </c>
      <c r="I7" s="23" t="s">
        <v>99</v>
      </c>
      <c r="J7" s="23" t="s">
        <v>100</v>
      </c>
      <c r="K7" s="23" t="s">
        <v>101</v>
      </c>
      <c r="L7" s="23" t="s">
        <v>102</v>
      </c>
      <c r="M7" s="23" t="s">
        <v>103</v>
      </c>
      <c r="N7" s="24" t="s">
        <v>104</v>
      </c>
      <c r="O7" s="24" t="s">
        <v>105</v>
      </c>
      <c r="P7" s="24">
        <v>11.98</v>
      </c>
      <c r="Q7" s="24">
        <v>95.45</v>
      </c>
      <c r="R7" s="24">
        <v>3630</v>
      </c>
      <c r="S7" s="24">
        <v>14779</v>
      </c>
      <c r="T7" s="24">
        <v>956.08</v>
      </c>
      <c r="U7" s="24">
        <v>15.46</v>
      </c>
      <c r="V7" s="24">
        <v>1751</v>
      </c>
      <c r="W7" s="24">
        <v>1.97</v>
      </c>
      <c r="X7" s="24">
        <v>888.83</v>
      </c>
      <c r="Y7" s="24">
        <v>82.19</v>
      </c>
      <c r="Z7" s="24">
        <v>88.77</v>
      </c>
      <c r="AA7" s="24">
        <v>86.34</v>
      </c>
      <c r="AB7" s="24">
        <v>82.68</v>
      </c>
      <c r="AC7" s="24">
        <v>75.67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30.12</v>
      </c>
      <c r="BK7" s="24">
        <v>1206.79</v>
      </c>
      <c r="BL7" s="24">
        <v>1258.43</v>
      </c>
      <c r="BM7" s="24">
        <v>1163.75</v>
      </c>
      <c r="BN7" s="24">
        <v>1195.47</v>
      </c>
      <c r="BO7" s="24">
        <v>1168.69</v>
      </c>
      <c r="BP7" s="24">
        <v>1156.82</v>
      </c>
      <c r="BQ7" s="24">
        <v>54.06</v>
      </c>
      <c r="BR7" s="24">
        <v>57.02</v>
      </c>
      <c r="BS7" s="24">
        <v>61.76</v>
      </c>
      <c r="BT7" s="24">
        <v>54.35</v>
      </c>
      <c r="BU7" s="24">
        <v>43.25</v>
      </c>
      <c r="BV7" s="24">
        <v>71.84</v>
      </c>
      <c r="BW7" s="24">
        <v>73.36</v>
      </c>
      <c r="BX7" s="24">
        <v>72.599999999999994</v>
      </c>
      <c r="BY7" s="24">
        <v>69.430000000000007</v>
      </c>
      <c r="BZ7" s="24">
        <v>70.709999999999994</v>
      </c>
      <c r="CA7" s="24">
        <v>75.33</v>
      </c>
      <c r="CB7" s="24">
        <v>325.75</v>
      </c>
      <c r="CC7" s="24">
        <v>326.81</v>
      </c>
      <c r="CD7" s="24">
        <v>298.25</v>
      </c>
      <c r="CE7" s="24">
        <v>330.95</v>
      </c>
      <c r="CF7" s="24">
        <v>424.21</v>
      </c>
      <c r="CG7" s="24">
        <v>228.47</v>
      </c>
      <c r="CH7" s="24">
        <v>224.88</v>
      </c>
      <c r="CI7" s="24">
        <v>228.64</v>
      </c>
      <c r="CJ7" s="24">
        <v>239.46</v>
      </c>
      <c r="CK7" s="24">
        <v>233.15</v>
      </c>
      <c r="CL7" s="24">
        <v>215.73</v>
      </c>
      <c r="CM7" s="24">
        <v>27.32</v>
      </c>
      <c r="CN7" s="24">
        <v>27.54</v>
      </c>
      <c r="CO7" s="24">
        <v>27.82</v>
      </c>
      <c r="CP7" s="24">
        <v>25.92</v>
      </c>
      <c r="CQ7" s="24">
        <v>24.01</v>
      </c>
      <c r="CR7" s="24">
        <v>42.47</v>
      </c>
      <c r="CS7" s="24">
        <v>42.4</v>
      </c>
      <c r="CT7" s="24">
        <v>42.28</v>
      </c>
      <c r="CU7" s="24">
        <v>41.06</v>
      </c>
      <c r="CV7" s="24">
        <v>42.09</v>
      </c>
      <c r="CW7" s="24">
        <v>43.28</v>
      </c>
      <c r="CX7" s="24">
        <v>87.22</v>
      </c>
      <c r="CY7" s="24">
        <v>86.09</v>
      </c>
      <c r="CZ7" s="24">
        <v>87.53</v>
      </c>
      <c r="DA7" s="24">
        <v>89.4</v>
      </c>
      <c r="DB7" s="24">
        <v>88.81</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健</cp:lastModifiedBy>
  <cp:lastPrinted>2025-01-31T07:50:09Z</cp:lastPrinted>
  <dcterms:created xsi:type="dcterms:W3CDTF">2025-01-24T07:29:28Z</dcterms:created>
  <dcterms:modified xsi:type="dcterms:W3CDTF">2025-01-31T07:50:12Z</dcterms:modified>
  <cp:category/>
</cp:coreProperties>
</file>