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ke-suzuki\Desktop\【R7.1.27】公営企業に係る経営比較分析表（令和5年度決算）の分析等について\04 各課提出\★下水道・集排\"/>
    </mc:Choice>
  </mc:AlternateContent>
  <xr:revisionPtr revIDLastSave="0" documentId="13_ncr:1_{21CADF17-CE59-44B6-A65C-B3404DB2AC2D}" xr6:coauthVersionLast="47" xr6:coauthVersionMax="47" xr10:uidLastSave="{00000000-0000-0000-0000-000000000000}"/>
  <workbookProtection workbookAlgorithmName="SHA-512" workbookHashValue="EkTDpwl6aVwNUEGmHIWa6X/4ZMTCNCdjYRarEyycnrH79VM5ioWI6BaRDcbn/Qld/b+ZqMLqhOKZfLIJecD8lA==" workbookSaltValue="sk8c/syn3fTWjXjomwm7mA=="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I10"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<sst xmlns="http://schemas.openxmlformats.org/spreadsheetml/2006/main" count="236" uniqueCount="119">
  <si>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</si>
  <si>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</si>
  <si>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</si>
  <si>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</si>
  <si>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</si>
  <si>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</si>
  <si>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</si>
  <si>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</si>
  <si>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</si>
  <si>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</si>
  <si>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</si>
  <si>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</si>
  <si>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</si>
  <si>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</si>
  <si>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</si>
  <si>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</si>
  <si>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</si>
  <si>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</si>
  <si>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</si>
  <si>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</si>
  <si>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</si>
  <si>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</si>
  <si>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</si>
  <si>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</si>
  <si>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</si>
  <si>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</si>
  <si>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</si>
  <si>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</si>
  <si>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</si>
  <si>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</si>
  <si>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</si>
  <si>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</si>
  <si>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</si>
  <si>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</si>
  <si>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</si>
  <si>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</si>
  <si>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</si>
  <si>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</si>
  <si>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</si>
  <si>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</si>
  <si>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</si>
  <si>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</si>
  <si>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</si>
  <si>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</si>
  <si>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</si>
  <si>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</si>
  <si>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</si>
  <si>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</si>
  <si>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</si>
  <si>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</si>
  <si>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</si>
  <si>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</si>
  <si>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</si>
  <si>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</si>
  <si>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</si>
  <si>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</si>
  <si>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</si>
  <si>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</si>
  <si>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</si>
  <si>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</si>
  <si>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</si>
  <si>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</si>
  <si>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</si>
  <si>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</si>
  <si>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</si>
  <si>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</si>
  <si>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</si>
  <si>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</si>
  <si>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</si>
  <si>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</si>
  <si>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</si>
  <si>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</si>
  <si>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</si>
  <si>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</si>
  <si>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</si>
  <si>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</si>
  <si>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</si>
  <si>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</si>
  <si>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</si>
  <si>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</si>
  <si>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</si>
  <si>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</si>
  <si>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</si>
  <si>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</si>
  <si>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</si>
  <si>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</si>
  <si>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</si>
  <si>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</si>
  <si>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</si>
  <si>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</si>
  <si>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</si>
  <si>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</si>
  <si>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</si>
  <si>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</si>
  <si>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</si>
  <si>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</si>
  <si>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</si>
  <si>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</si>
  <si>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八雲町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</si>
  <si>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</si>
  <si>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</si>
  <si>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</si>
  <si>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</si>
  <si>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</si>
  <si>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</si>
  <si>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</si>
  <si>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</si>
  <si>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</si>
  <si>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</si>
  <si>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</si>
  <si>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</si>
  <si>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</si>
  <si>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</si>
  <si>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</si>
  <si>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</si>
  <si>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</si>
  <si>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①収益的収支比率については、90％以上を維持しており、概ね健全な経営であるが、更なる収入増とコスト削減が求められる。
④企業債残高対事業規模比率については、類似団体平均値を下回っているが、今後は施設の大規模更新により、多額の起債借入が発生する。ストックマネジメントに基づき、計画的に建設改良事業を進めることで、起債借入額を平準化し、企業債残高抑制に務めていく必要がある。
⑤経費回収率については、類似団体平均値を上回っており、概ね健全な経営である。
⑥汚水処理原価については、令和3年度以降、類似団体を下回っており、効率的な汚水処理を維持している。
⑦施設利用率については、類似団体平均値を上回っており、概ね適切な施設規模であると言える。
⑧水洗化率については、類似団体平均値を上回っており、適切に下水道施設が利用されている。
　以上のことから類似団体と比較すると、概ね健全な経営であるが、使用料改定による収入増と更なる維持管理費等のコスト削減による経営改善や効率的な経営に努めていく必要がある。</t>
    <rPh sb="1" eb="4">
      <t>シュウエキテキ</t>
    </rPh>
    <rPh sb="4" eb="6">
      <t>シュウシ</t>
    </rPh>
    <rPh sb="6" eb="8">
      <t>ヒリツ</t>
    </rPh>
    <rPh sb="17" eb="19">
      <t>イジョウ</t>
    </rPh>
    <rPh sb="20" eb="22">
      <t>イジ</t>
    </rPh>
    <rPh sb="27" eb="28">
      <t>オオム</t>
    </rPh>
    <rPh sb="29" eb="31">
      <t>ケンゼン</t>
    </rPh>
    <rPh sb="32" eb="34">
      <t>ケイエイ</t>
    </rPh>
    <rPh sb="39" eb="40">
      <t>サラ</t>
    </rPh>
    <rPh sb="42" eb="45">
      <t>シュウニュウゾウ</t>
    </rPh>
    <rPh sb="49" eb="51">
      <t>サクゲン</t>
    </rPh>
    <rPh sb="52" eb="53">
      <t>モト</t>
    </rPh>
    <rPh sb="60" eb="65">
      <t>キギョウサイザンダカ</t>
    </rPh>
    <rPh sb="65" eb="66">
      <t>タイ</t>
    </rPh>
    <rPh sb="66" eb="72">
      <t>ジギョウキボヒリツ</t>
    </rPh>
    <rPh sb="78" eb="82">
      <t>ルイジダンタイ</t>
    </rPh>
    <rPh sb="82" eb="85">
      <t>ヘイキンチ</t>
    </rPh>
    <rPh sb="86" eb="88">
      <t>シタマワ</t>
    </rPh>
    <rPh sb="94" eb="96">
      <t>コンゴ</t>
    </rPh>
    <rPh sb="97" eb="99">
      <t>シセツ</t>
    </rPh>
    <rPh sb="100" eb="103">
      <t>ダイキボ</t>
    </rPh>
    <rPh sb="103" eb="105">
      <t>コウシン</t>
    </rPh>
    <rPh sb="109" eb="111">
      <t>タガク</t>
    </rPh>
    <rPh sb="112" eb="116">
      <t>キサイカリイレ</t>
    </rPh>
    <rPh sb="117" eb="119">
      <t>ハッセイ</t>
    </rPh>
    <rPh sb="133" eb="134">
      <t>モト</t>
    </rPh>
    <rPh sb="137" eb="140">
      <t>ケイカクテキ</t>
    </rPh>
    <rPh sb="141" eb="147">
      <t>ケンセツカイリョウジギョウ</t>
    </rPh>
    <rPh sb="148" eb="149">
      <t>スス</t>
    </rPh>
    <rPh sb="155" eb="160">
      <t>キサイカリイレガク</t>
    </rPh>
    <rPh sb="161" eb="164">
      <t>ヘイジュンカ</t>
    </rPh>
    <rPh sb="166" eb="171">
      <t>キギョウサイザンダカ</t>
    </rPh>
    <rPh sb="171" eb="173">
      <t>ヨクセイ</t>
    </rPh>
    <rPh sb="174" eb="175">
      <t>ツト</t>
    </rPh>
    <rPh sb="179" eb="181">
      <t>ヒツヨウ</t>
    </rPh>
    <rPh sb="187" eb="192">
      <t>ケイヒカイシュウリツ</t>
    </rPh>
    <rPh sb="198" eb="205">
      <t>ルイジダンタイヘイキンチ</t>
    </rPh>
    <rPh sb="206" eb="208">
      <t>ウワマワ</t>
    </rPh>
    <rPh sb="213" eb="214">
      <t>オオム</t>
    </rPh>
    <rPh sb="215" eb="217">
      <t>ケンゼン</t>
    </rPh>
    <rPh sb="218" eb="220">
      <t>ケイエイ</t>
    </rPh>
    <rPh sb="226" eb="230">
      <t>オスイショリ</t>
    </rPh>
    <rPh sb="230" eb="232">
      <t>ゲンカ</t>
    </rPh>
    <rPh sb="238" eb="240">
      <t>レイワ</t>
    </rPh>
    <rPh sb="241" eb="245">
      <t>ネンドイコウ</t>
    </rPh>
    <rPh sb="246" eb="250">
      <t>ルイジダンタイ</t>
    </rPh>
    <rPh sb="251" eb="253">
      <t>シタマワ</t>
    </rPh>
    <rPh sb="258" eb="261">
      <t>コウリツテキ</t>
    </rPh>
    <rPh sb="262" eb="266">
      <t>オスイショリ</t>
    </rPh>
    <rPh sb="267" eb="269">
      <t>イジ</t>
    </rPh>
    <rPh sb="276" eb="281">
      <t>シセツリヨウリツ</t>
    </rPh>
    <rPh sb="287" eb="291">
      <t>ルイジダンタイ</t>
    </rPh>
    <rPh sb="291" eb="294">
      <t>ヘイキンチ</t>
    </rPh>
    <rPh sb="295" eb="297">
      <t>ウワマワ</t>
    </rPh>
    <rPh sb="302" eb="303">
      <t>オオム</t>
    </rPh>
    <rPh sb="304" eb="306">
      <t>テキセツ</t>
    </rPh>
    <rPh sb="307" eb="309">
      <t>シセツ</t>
    </rPh>
    <rPh sb="309" eb="311">
      <t>キボ</t>
    </rPh>
    <rPh sb="315" eb="316">
      <t>イ</t>
    </rPh>
    <rPh sb="321" eb="325">
      <t>スイセンカリツ</t>
    </rPh>
    <rPh sb="331" eb="335">
      <t>ルイジダンタイ</t>
    </rPh>
    <rPh sb="335" eb="338">
      <t>ヘイキンチ</t>
    </rPh>
    <rPh sb="339" eb="341">
      <t>ウワマワ</t>
    </rPh>
    <rPh sb="346" eb="348">
      <t>テキセツ</t>
    </rPh>
    <rPh sb="349" eb="354">
      <t>ゲスイドウシセツ</t>
    </rPh>
    <rPh sb="355" eb="357">
      <t>リヨウ</t>
    </rPh>
    <rPh sb="365" eb="367">
      <t>イジョウ</t>
    </rPh>
    <rPh sb="372" eb="376">
      <t>ルイジダンタイ</t>
    </rPh>
    <rPh sb="377" eb="379">
      <t>ヒカク</t>
    </rPh>
    <rPh sb="383" eb="384">
      <t>オオム</t>
    </rPh>
    <rPh sb="385" eb="387">
      <t>ケンゼン</t>
    </rPh>
    <rPh sb="388" eb="390">
      <t>ケイエイ</t>
    </rPh>
    <rPh sb="395" eb="398">
      <t>シヨウリョウ</t>
    </rPh>
    <rPh sb="398" eb="400">
      <t>カイテイ</t>
    </rPh>
    <rPh sb="403" eb="405">
      <t>シュウニュウ</t>
    </rPh>
    <rPh sb="405" eb="406">
      <t>ゾウ</t>
    </rPh>
    <rPh sb="407" eb="408">
      <t>サラ</t>
    </rPh>
    <rPh sb="410" eb="416">
      <t>イジカンリヒトウ</t>
    </rPh>
    <rPh sb="420" eb="422">
      <t>サクゲン</t>
    </rPh>
    <rPh sb="425" eb="429">
      <t>ケイエイカイゼン</t>
    </rPh>
    <rPh sb="430" eb="432">
      <t>コウリツ</t>
    </rPh>
    <rPh sb="432" eb="433">
      <t>テキ</t>
    </rPh>
    <rPh sb="434" eb="436">
      <t>ケイエイ</t>
    </rPh>
    <rPh sb="437" eb="438">
      <t>ツト</t>
    </rPh>
    <rPh sb="442" eb="444">
      <t>ヒツヨウ</t>
    </rPh>
    <phoneticPr fontId="4"/>
  </si>
  <si>
    <t>　供用開始から約28年を経過しているが、管渠については、いまだ耐用年数の50年を経過していないため、現時点では老朽化しているとは言い切れない。
　しかし、機械・設備については耐用年数の15年を経過しており、令和元年度から随時更新を始めている。
　今後は施設全体が徐々に老朽化していくことが予想されるため、計画的な更新を検討していく必要があり、処理場の機械設備等の更新やマンホールポンプ所の更新を順次行っていく予定である。</t>
    <rPh sb="1" eb="5">
      <t>キョウヨウカイシ</t>
    </rPh>
    <rPh sb="7" eb="8">
      <t>ヤク</t>
    </rPh>
    <rPh sb="10" eb="11">
      <t>ネン</t>
    </rPh>
    <rPh sb="12" eb="14">
      <t>ケイカ</t>
    </rPh>
    <rPh sb="20" eb="22">
      <t>カンキョ</t>
    </rPh>
    <rPh sb="31" eb="35">
      <t>タイヨウネンスウ</t>
    </rPh>
    <rPh sb="38" eb="39">
      <t>ネン</t>
    </rPh>
    <rPh sb="40" eb="42">
      <t>ケイカ</t>
    </rPh>
    <rPh sb="50" eb="53">
      <t>ゲンジテン</t>
    </rPh>
    <rPh sb="55" eb="58">
      <t>ロウキュウカ</t>
    </rPh>
    <rPh sb="64" eb="65">
      <t>イ</t>
    </rPh>
    <rPh sb="66" eb="67">
      <t>キ</t>
    </rPh>
    <rPh sb="77" eb="79">
      <t>キカイ</t>
    </rPh>
    <rPh sb="80" eb="82">
      <t>セツビ</t>
    </rPh>
    <rPh sb="87" eb="91">
      <t>タイヨウネンスウ</t>
    </rPh>
    <rPh sb="94" eb="95">
      <t>ネン</t>
    </rPh>
    <rPh sb="96" eb="98">
      <t>ケイカ</t>
    </rPh>
    <rPh sb="103" eb="105">
      <t>レイワ</t>
    </rPh>
    <rPh sb="105" eb="108">
      <t>ガンネンド</t>
    </rPh>
    <rPh sb="110" eb="112">
      <t>ズイジ</t>
    </rPh>
    <rPh sb="115" eb="116">
      <t>ハジ</t>
    </rPh>
    <rPh sb="123" eb="125">
      <t>コンゴ</t>
    </rPh>
    <rPh sb="126" eb="130">
      <t>シセツゼンタイ</t>
    </rPh>
    <rPh sb="131" eb="133">
      <t>ジョジョ</t>
    </rPh>
    <rPh sb="134" eb="137">
      <t>ロウキュウカ</t>
    </rPh>
    <rPh sb="144" eb="146">
      <t>ヨソウ</t>
    </rPh>
    <rPh sb="152" eb="155">
      <t>ケイカクテキ</t>
    </rPh>
    <rPh sb="156" eb="158">
      <t>コウシン</t>
    </rPh>
    <rPh sb="159" eb="161">
      <t>ケントウ</t>
    </rPh>
    <rPh sb="165" eb="167">
      <t>ヒツヨウ</t>
    </rPh>
    <rPh sb="171" eb="174">
      <t>ショリジョウ</t>
    </rPh>
    <rPh sb="175" eb="180">
      <t>キカイセツビトウ</t>
    </rPh>
    <rPh sb="181" eb="183">
      <t>コウシン</t>
    </rPh>
    <rPh sb="192" eb="193">
      <t>ジョ</t>
    </rPh>
    <rPh sb="194" eb="196">
      <t>コウシン</t>
    </rPh>
    <rPh sb="197" eb="199">
      <t>ジュンジ</t>
    </rPh>
    <rPh sb="199" eb="200">
      <t>オコナ</t>
    </rPh>
    <rPh sb="204" eb="206">
      <t>ヨテイ</t>
    </rPh>
    <phoneticPr fontId="4"/>
  </si>
  <si>
    <t>　現在は、類似団体と比較して、概ね良好な経営であるが、維持管理費削減等の課題は残る。
　また、将来的に人口減少による使用料収入の減、施設老朽化による更新費用の増大など厳しい経営状況が予想されることから、常に先を見据えた計画的な経営を行っていく必要がある。
　そのため、令和6年4月から公営企業会計を適用し、合わせて令和7年5月からの使用料改定を進めて行くこととしている。</t>
    <rPh sb="1" eb="3">
      <t>ゲンザイ</t>
    </rPh>
    <rPh sb="5" eb="9">
      <t>ルイジダンタイ</t>
    </rPh>
    <rPh sb="10" eb="12">
      <t>ヒカク</t>
    </rPh>
    <rPh sb="15" eb="16">
      <t>オオム</t>
    </rPh>
    <rPh sb="17" eb="19">
      <t>リョウコウ</t>
    </rPh>
    <rPh sb="20" eb="22">
      <t>ケイエイ</t>
    </rPh>
    <rPh sb="27" eb="32">
      <t>イジカンリヒ</t>
    </rPh>
    <rPh sb="32" eb="35">
      <t>サクゲントウ</t>
    </rPh>
    <rPh sb="36" eb="38">
      <t>カダイ</t>
    </rPh>
    <rPh sb="39" eb="40">
      <t>ノコ</t>
    </rPh>
    <rPh sb="47" eb="50">
      <t>ショウライテキ</t>
    </rPh>
    <rPh sb="51" eb="55">
      <t>ジンコウゲンショウ</t>
    </rPh>
    <rPh sb="58" eb="61">
      <t>シヨウリョウ</t>
    </rPh>
    <rPh sb="61" eb="63">
      <t>シュウニュウ</t>
    </rPh>
    <rPh sb="64" eb="65">
      <t>ゲン</t>
    </rPh>
    <rPh sb="66" eb="71">
      <t>シセツロウキュウカ</t>
    </rPh>
    <rPh sb="74" eb="78">
      <t>コウシンヒヨウ</t>
    </rPh>
    <rPh sb="79" eb="81">
      <t>ゾウダイ</t>
    </rPh>
    <rPh sb="83" eb="84">
      <t>キビ</t>
    </rPh>
    <rPh sb="86" eb="90">
      <t>ケイエイジョウキョウ</t>
    </rPh>
    <rPh sb="91" eb="93">
      <t>ヨソウ</t>
    </rPh>
    <rPh sb="101" eb="102">
      <t>ツネ</t>
    </rPh>
    <rPh sb="103" eb="104">
      <t>サキ</t>
    </rPh>
    <rPh sb="105" eb="107">
      <t>ミス</t>
    </rPh>
    <rPh sb="109" eb="112">
      <t>ケイカクテキ</t>
    </rPh>
    <rPh sb="113" eb="115">
      <t>ケイエイ</t>
    </rPh>
    <rPh sb="116" eb="117">
      <t>オコナ</t>
    </rPh>
    <rPh sb="121" eb="123">
      <t>ヒツヨウ</t>
    </rPh>
    <rPh sb="134" eb="136">
      <t>レイワ</t>
    </rPh>
    <rPh sb="137" eb="138">
      <t>ネン</t>
    </rPh>
    <rPh sb="139" eb="140">
      <t>ガツ</t>
    </rPh>
    <rPh sb="142" eb="148">
      <t>コウエイキギョウカイケイ</t>
    </rPh>
    <rPh sb="149" eb="151">
      <t>テキヨウ</t>
    </rPh>
    <rPh sb="153" eb="154">
      <t>ア</t>
    </rPh>
    <rPh sb="157" eb="159">
      <t>レイワ</t>
    </rPh>
    <rPh sb="160" eb="161">
      <t>ネン</t>
    </rPh>
    <rPh sb="162" eb="163">
      <t>ガツ</t>
    </rPh>
    <rPh sb="166" eb="169">
      <t>シヨウリョウ</t>
    </rPh>
    <rPh sb="169" eb="171">
      <t>カイテイ</t>
    </rPh>
    <rPh sb="172" eb="173">
      <t>スス</t>
    </rPh>
    <rPh sb="175" eb="176">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</si>
</sst>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E7-4489-A2BF-A3BCFB308BA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97E7-4489-A2BF-A3BCFB308BA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66.739999999999995</c:v>
                </c:pt>
                <c:pt idx="1">
                  <c:v>64.53</c:v>
                </c:pt>
                <c:pt idx="2">
                  <c:v>63.59</c:v>
                </c:pt>
                <c:pt idx="3">
                  <c:v>65.650000000000006</c:v>
                </c:pt>
                <c:pt idx="4">
                  <c:v>63.36</c:v>
                </c:pt>
              </c:numCache>
            </c:numRef>
          </c:val>
          <c:extLst>
            <c:ext xmlns:c16="http://schemas.microsoft.com/office/drawing/2014/chart" uri="{C3380CC4-5D6E-409C-BE32-E72D297353CC}">
              <c16:uniqueId val="{00000000-0349-459D-829D-3A850F98D0F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0349-459D-829D-3A850F98D0F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95.09</c:v>
                </c:pt>
                <c:pt idx="1">
                  <c:v>96.11</c:v>
                </c:pt>
                <c:pt idx="2">
                  <c:v>95.8</c:v>
                </c:pt>
                <c:pt idx="3">
                  <c:v>95.59</c:v>
                </c:pt>
                <c:pt idx="4">
                  <c:v>95.3</c:v>
                </c:pt>
              </c:numCache>
            </c:numRef>
          </c:val>
          <c:extLst>
            <c:ext xmlns:c16="http://schemas.microsoft.com/office/drawing/2014/chart" uri="{C3380CC4-5D6E-409C-BE32-E72D297353CC}">
              <c16:uniqueId val="{00000000-6A37-44F7-AA33-5FA831E0A04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6A37-44F7-AA33-5FA831E0A04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95.37</c:v>
                </c:pt>
                <c:pt idx="1">
                  <c:v>94.78</c:v>
                </c:pt>
                <c:pt idx="2">
                  <c:v>94.03</c:v>
                </c:pt>
                <c:pt idx="3">
                  <c:v>97.28</c:v>
                </c:pt>
                <c:pt idx="4">
                  <c:v>97.89</c:v>
                </c:pt>
              </c:numCache>
            </c:numRef>
          </c:val>
          <c:extLst>
            <c:ext xmlns:c16="http://schemas.microsoft.com/office/drawing/2014/chart" uri="{C3380CC4-5D6E-409C-BE32-E72D297353CC}">
              <c16:uniqueId val="{00000000-399A-4B1A-84C3-4B4A1153B2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9A-4B1A-84C3-4B4A1153B2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35-4095-9F62-98D24DB0D7F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35-4095-9F62-98D24DB0D7F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1E-478B-A286-13FDF3D06D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1E-478B-A286-13FDF3D06D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D8-46FD-BF7A-ACCEC4224E9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D8-46FD-BF7A-ACCEC4224E9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D2-4D72-8AD6-E28A4116529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D2-4D72-8AD6-E28A4116529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404.21</c:v>
                </c:pt>
                <c:pt idx="1">
                  <c:v>0</c:v>
                </c:pt>
                <c:pt idx="2" formatCode="#,##0.00;&quot;△&quot;#,##0.00;&quot;-&quot;">
                  <c:v>327.64</c:v>
                </c:pt>
                <c:pt idx="3" formatCode="#,##0.00;&quot;△&quot;#,##0.00;&quot;-&quot;">
                  <c:v>349.49</c:v>
                </c:pt>
                <c:pt idx="4" formatCode="#,##0.00;&quot;△&quot;#,##0.00;&quot;-&quot;">
                  <c:v>39.19</c:v>
                </c:pt>
              </c:numCache>
            </c:numRef>
          </c:val>
          <c:extLst>
            <c:ext xmlns:c16="http://schemas.microsoft.com/office/drawing/2014/chart" uri="{C3380CC4-5D6E-409C-BE32-E72D297353CC}">
              <c16:uniqueId val="{00000000-0BF3-436D-9AD1-B70012ABE2F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0BF3-436D-9AD1-B70012ABE2F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98.13</c:v>
                </c:pt>
                <c:pt idx="1">
                  <c:v>76.44</c:v>
                </c:pt>
                <c:pt idx="2">
                  <c:v>91.89</c:v>
                </c:pt>
                <c:pt idx="3">
                  <c:v>100.08</c:v>
                </c:pt>
                <c:pt idx="4">
                  <c:v>99.85</c:v>
                </c:pt>
              </c:numCache>
            </c:numRef>
          </c:val>
          <c:extLst>
            <c:ext xmlns:c16="http://schemas.microsoft.com/office/drawing/2014/chart" uri="{C3380CC4-5D6E-409C-BE32-E72D297353CC}">
              <c16:uniqueId val="{00000000-76B8-4F92-B539-03D15DA42B3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76B8-4F92-B539-03D15DA42B3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191.42</c:v>
                </c:pt>
                <c:pt idx="1">
                  <c:v>248.69</c:v>
                </c:pt>
                <c:pt idx="2">
                  <c:v>207.34</c:v>
                </c:pt>
                <c:pt idx="3">
                  <c:v>190.45</c:v>
                </c:pt>
                <c:pt idx="4">
                  <c:v>191.13</c:v>
                </c:pt>
              </c:numCache>
            </c:numRef>
          </c:val>
          <c:extLst>
            <c:ext xmlns:c16="http://schemas.microsoft.com/office/drawing/2014/chart" uri="{C3380CC4-5D6E-409C-BE32-E72D297353CC}">
              <c16:uniqueId val="{00000000-62F3-4BBA-A116-4214DD780B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62F3-4BBA-A116-4214DD780B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八雲町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14779</v>
      </c>
      <c r="AM8" s="45"/>
      <c r="AN8" s="45"/>
      <c r="AO8" s="45"/>
      <c r="AP8" s="45"/>
      <c r="AQ8" s="45"/>
      <c r="AR8" s="45"/>
      <c r="AS8" s="45"/>
      <c r="AT8" s="44">
        <f>データ!T6</f>
        <v>956.08</v>
      </c>
      <c r="AU8" s="44"/>
      <c r="AV8" s="44"/>
      <c r="AW8" s="44"/>
      <c r="AX8" s="44"/>
      <c r="AY8" s="44"/>
      <c r="AZ8" s="44"/>
      <c r="BA8" s="44"/>
      <c r="BB8" s="44">
        <f>データ!U6</f>
        <v>15.46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58.86</v>
      </c>
      <c r="Q10" s="44"/>
      <c r="R10" s="44"/>
      <c r="S10" s="44"/>
      <c r="T10" s="44"/>
      <c r="U10" s="44"/>
      <c r="V10" s="44"/>
      <c r="W10" s="44">
        <f>データ!Q6</f>
        <v>92.73</v>
      </c>
      <c r="X10" s="44"/>
      <c r="Y10" s="44"/>
      <c r="Z10" s="44"/>
      <c r="AA10" s="44"/>
      <c r="AB10" s="44"/>
      <c r="AC10" s="44"/>
      <c r="AD10" s="45">
        <f>データ!R6</f>
        <v>3630</v>
      </c>
      <c r="AE10" s="45"/>
      <c r="AF10" s="45"/>
      <c r="AG10" s="45"/>
      <c r="AH10" s="45"/>
      <c r="AI10" s="45"/>
      <c r="AJ10" s="45"/>
      <c r="AK10" s="2"/>
      <c r="AL10" s="45">
        <f>データ!V6</f>
        <v>8600</v>
      </c>
      <c r="AM10" s="45"/>
      <c r="AN10" s="45"/>
      <c r="AO10" s="45"/>
      <c r="AP10" s="45"/>
      <c r="AQ10" s="45"/>
      <c r="AR10" s="45"/>
      <c r="AS10" s="45"/>
      <c r="AT10" s="44">
        <f>データ!W6</f>
        <v>3.79</v>
      </c>
      <c r="AU10" s="44"/>
      <c r="AV10" s="44"/>
      <c r="AW10" s="44"/>
      <c r="AX10" s="44"/>
      <c r="AY10" s="44"/>
      <c r="AZ10" s="44"/>
      <c r="BA10" s="44"/>
      <c r="BB10" s="44">
        <f>データ!X6</f>
        <v>2269.13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PNk1YwP8gUR8Q8fGkl7fly0yjmp1pOmHi83rVxifkzFlUertM7yVrczsxR7NlW2wsH+El40bjOfXS3oGC7Wsrw==" saltValue="+uAEst5wvMdROR4bPbVf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13463</v>
      </c>
      <c r="D6" s="19">
        <f t="shared" si="3"/>
        <v>47</v>
      </c>
      <c r="E6" s="19">
        <f t="shared" si="3"/>
        <v>17</v>
      </c>
      <c r="F6" s="19">
        <f t="shared" si="3"/>
        <v>1</v>
      </c>
      <c r="G6" s="19">
        <f t="shared" si="3"/>
        <v>0</v>
      </c>
      <c r="H6" s="19" t="str">
        <f t="shared" si="3"/>
        <v>北海道　八雲町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58.86</v>
      </c>
      <c r="Q6" s="20">
        <f t="shared" si="3"/>
        <v>92.73</v>
      </c>
      <c r="R6" s="20">
        <f t="shared" si="3"/>
        <v>3630</v>
      </c>
      <c r="S6" s="20">
        <f t="shared" si="3"/>
        <v>14779</v>
      </c>
      <c r="T6" s="20">
        <f t="shared" si="3"/>
        <v>956.08</v>
      </c>
      <c r="U6" s="20">
        <f t="shared" si="3"/>
        <v>15.46</v>
      </c>
      <c r="V6" s="20">
        <f t="shared" si="3"/>
        <v>8600</v>
      </c>
      <c r="W6" s="20">
        <f t="shared" si="3"/>
        <v>3.79</v>
      </c>
      <c r="X6" s="20">
        <f t="shared" si="3"/>
        <v>2269.13</v>
      </c>
      <c r="Y6" s="21">
        <f>IF(Y7="",NA(),Y7)</f>
        <v>95.37</v>
      </c>
      <c r="Z6" s="21">
        <f t="shared" ref="Z6:AH6" si="4">IF(Z7="",NA(),Z7)</f>
        <v>94.78</v>
      </c>
      <c r="AA6" s="21">
        <f t="shared" si="4"/>
        <v>94.03</v>
      </c>
      <c r="AB6" s="21">
        <f t="shared" si="4"/>
        <v>97.28</v>
      </c>
      <c r="AC6" s="21">
        <f t="shared" si="4"/>
        <v>97.89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404.21</v>
      </c>
      <c r="BG6" s="20">
        <f t="shared" ref="BG6:BO6" si="7">IF(BG7="",NA(),BG7)</f>
        <v>0</v>
      </c>
      <c r="BH6" s="21">
        <f t="shared" si="7"/>
        <v>327.64</v>
      </c>
      <c r="BI6" s="21">
        <f t="shared" si="7"/>
        <v>349.49</v>
      </c>
      <c r="BJ6" s="21">
        <f t="shared" si="7"/>
        <v>39.19</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98.13</v>
      </c>
      <c r="BR6" s="21">
        <f t="shared" ref="BR6:BZ6" si="8">IF(BR7="",NA(),BR7)</f>
        <v>76.44</v>
      </c>
      <c r="BS6" s="21">
        <f t="shared" si="8"/>
        <v>91.89</v>
      </c>
      <c r="BT6" s="21">
        <f t="shared" si="8"/>
        <v>100.08</v>
      </c>
      <c r="BU6" s="21">
        <f t="shared" si="8"/>
        <v>99.85</v>
      </c>
      <c r="BV6" s="21">
        <f t="shared" si="8"/>
        <v>74.17</v>
      </c>
      <c r="BW6" s="21">
        <f t="shared" si="8"/>
        <v>79.77</v>
      </c>
      <c r="BX6" s="21">
        <f t="shared" si="8"/>
        <v>79.63</v>
      </c>
      <c r="BY6" s="21">
        <f t="shared" si="8"/>
        <v>76.78</v>
      </c>
      <c r="BZ6" s="21">
        <f t="shared" si="8"/>
        <v>75.41</v>
      </c>
      <c r="CA6" s="20" t="str">
        <f>IF(CA7="","",IF(CA7="-","【-】","【"&amp;SUBSTITUTE(TEXT(CA7,"#,##0.00"),"-","△")&amp;"】"))</f>
        <v>【97.81】</v>
      </c>
      <c r="CB6" s="21">
        <f>IF(CB7="",NA(),CB7)</f>
        <v>191.42</v>
      </c>
      <c r="CC6" s="21">
        <f t="shared" ref="CC6:CK6" si="9">IF(CC7="",NA(),CC7)</f>
        <v>248.69</v>
      </c>
      <c r="CD6" s="21">
        <f t="shared" si="9"/>
        <v>207.34</v>
      </c>
      <c r="CE6" s="21">
        <f t="shared" si="9"/>
        <v>190.45</v>
      </c>
      <c r="CF6" s="21">
        <f t="shared" si="9"/>
        <v>191.13</v>
      </c>
      <c r="CG6" s="21">
        <f t="shared" si="9"/>
        <v>230.95</v>
      </c>
      <c r="CH6" s="21">
        <f t="shared" si="9"/>
        <v>214.56</v>
      </c>
      <c r="CI6" s="21">
        <f t="shared" si="9"/>
        <v>213.66</v>
      </c>
      <c r="CJ6" s="21">
        <f t="shared" si="9"/>
        <v>224.31</v>
      </c>
      <c r="CK6" s="21">
        <f t="shared" si="9"/>
        <v>223.48</v>
      </c>
      <c r="CL6" s="20" t="str">
        <f>IF(CL7="","",IF(CL7="-","【-】","【"&amp;SUBSTITUTE(TEXT(CL7,"#,##0.00"),"-","△")&amp;"】"))</f>
        <v>【138.75】</v>
      </c>
      <c r="CM6" s="21">
        <f>IF(CM7="",NA(),CM7)</f>
        <v>66.739999999999995</v>
      </c>
      <c r="CN6" s="21">
        <f t="shared" ref="CN6:CV6" si="10">IF(CN7="",NA(),CN7)</f>
        <v>64.53</v>
      </c>
      <c r="CO6" s="21">
        <f t="shared" si="10"/>
        <v>63.59</v>
      </c>
      <c r="CP6" s="21">
        <f t="shared" si="10"/>
        <v>65.650000000000006</v>
      </c>
      <c r="CQ6" s="21">
        <f t="shared" si="10"/>
        <v>63.36</v>
      </c>
      <c r="CR6" s="21">
        <f t="shared" si="10"/>
        <v>49.27</v>
      </c>
      <c r="CS6" s="21">
        <f t="shared" si="10"/>
        <v>49.47</v>
      </c>
      <c r="CT6" s="21">
        <f t="shared" si="10"/>
        <v>48.19</v>
      </c>
      <c r="CU6" s="21">
        <f t="shared" si="10"/>
        <v>47.32</v>
      </c>
      <c r="CV6" s="21">
        <f t="shared" si="10"/>
        <v>48.03</v>
      </c>
      <c r="CW6" s="20" t="str">
        <f>IF(CW7="","",IF(CW7="-","【-】","【"&amp;SUBSTITUTE(TEXT(CW7,"#,##0.00"),"-","△")&amp;"】"))</f>
        <v>【58.94】</v>
      </c>
      <c r="CX6" s="21">
        <f>IF(CX7="",NA(),CX7)</f>
        <v>95.09</v>
      </c>
      <c r="CY6" s="21">
        <f t="shared" ref="CY6:DG6" si="11">IF(CY7="",NA(),CY7)</f>
        <v>96.11</v>
      </c>
      <c r="CZ6" s="21">
        <f t="shared" si="11"/>
        <v>95.8</v>
      </c>
      <c r="DA6" s="21">
        <f t="shared" si="11"/>
        <v>95.59</v>
      </c>
      <c r="DB6" s="21">
        <f t="shared" si="11"/>
        <v>95.3</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15">
      <c r="A7" s="14"/>
      <c r="B7" s="23">
        <v>2023</v>
      </c>
      <c r="C7" s="23">
        <v>13463</v>
      </c>
      <c r="D7" s="23">
        <v>47</v>
      </c>
      <c r="E7" s="23">
        <v>17</v>
      </c>
      <c r="F7" s="23">
        <v>1</v>
      </c>
      <c r="G7" s="23">
        <v>0</v>
      </c>
      <c r="H7" s="23" t="s">
        <v>98</v>
      </c>
      <c r="I7" s="23" t="s">
        <v>99</v>
      </c>
      <c r="J7" s="23" t="s">
        <v>100</v>
      </c>
      <c r="K7" s="23" t="s">
        <v>101</v>
      </c>
      <c r="L7" s="23" t="s">
        <v>102</v>
      </c>
      <c r="M7" s="23" t="s">
        <v>103</v>
      </c>
      <c r="N7" s="24" t="s">
        <v>104</v>
      </c>
      <c r="O7" s="24" t="s">
        <v>105</v>
      </c>
      <c r="P7" s="24">
        <v>58.86</v>
      </c>
      <c r="Q7" s="24">
        <v>92.73</v>
      </c>
      <c r="R7" s="24">
        <v>3630</v>
      </c>
      <c r="S7" s="24">
        <v>14779</v>
      </c>
      <c r="T7" s="24">
        <v>956.08</v>
      </c>
      <c r="U7" s="24">
        <v>15.46</v>
      </c>
      <c r="V7" s="24">
        <v>8600</v>
      </c>
      <c r="W7" s="24">
        <v>3.79</v>
      </c>
      <c r="X7" s="24">
        <v>2269.13</v>
      </c>
      <c r="Y7" s="24">
        <v>95.37</v>
      </c>
      <c r="Z7" s="24">
        <v>94.78</v>
      </c>
      <c r="AA7" s="24">
        <v>94.03</v>
      </c>
      <c r="AB7" s="24">
        <v>97.28</v>
      </c>
      <c r="AC7" s="24">
        <v>97.89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404.21</v>
      </c>
      <c r="BG7" s="24">
        <v>0</v>
      </c>
      <c r="BH7" s="24">
        <v>327.64</v>
      </c>
      <c r="BI7" s="24">
        <v>349.49</v>
      </c>
      <c r="BJ7" s="24">
        <v>39.19</v>
      </c>
      <c r="BK7" s="24">
        <v>1130.42</v>
      </c>
      <c r="BL7" s="24">
        <v>1245.0999999999999</v>
      </c>
      <c r="BM7" s="24">
        <v>1108.8</v>
      </c>
      <c r="BN7" s="24">
        <v>1194.56</v>
      </c>
      <c r="BO7" s="24">
        <v>1174.6099999999999</v>
      </c>
      <c r="BP7" s="24">
        <v>630.82000000000005</v>
      </c>
      <c r="BQ7" s="24">
        <v>98.13</v>
      </c>
      <c r="BR7" s="24">
        <v>76.44</v>
      </c>
      <c r="BS7" s="24">
        <v>91.89</v>
      </c>
      <c r="BT7" s="24">
        <v>100.08</v>
      </c>
      <c r="BU7" s="24">
        <v>99.85</v>
      </c>
      <c r="BV7" s="24">
        <v>74.17</v>
      </c>
      <c r="BW7" s="24">
        <v>79.77</v>
      </c>
      <c r="BX7" s="24">
        <v>79.63</v>
      </c>
      <c r="BY7" s="24">
        <v>76.78</v>
      </c>
      <c r="BZ7" s="24">
        <v>75.41</v>
      </c>
      <c r="CA7" s="24">
        <v>97.81</v>
      </c>
      <c r="CB7" s="24">
        <v>191.42</v>
      </c>
      <c r="CC7" s="24">
        <v>248.69</v>
      </c>
      <c r="CD7" s="24">
        <v>207.34</v>
      </c>
      <c r="CE7" s="24">
        <v>190.45</v>
      </c>
      <c r="CF7" s="24">
        <v>191.13</v>
      </c>
      <c r="CG7" s="24">
        <v>230.95</v>
      </c>
      <c r="CH7" s="24">
        <v>214.56</v>
      </c>
      <c r="CI7" s="24">
        <v>213.66</v>
      </c>
      <c r="CJ7" s="24">
        <v>224.31</v>
      </c>
      <c r="CK7" s="24">
        <v>223.48</v>
      </c>
      <c r="CL7" s="24">
        <v>138.75</v>
      </c>
      <c r="CM7" s="24">
        <v>66.739999999999995</v>
      </c>
      <c r="CN7" s="24">
        <v>64.53</v>
      </c>
      <c r="CO7" s="24">
        <v>63.59</v>
      </c>
      <c r="CP7" s="24">
        <v>65.650000000000006</v>
      </c>
      <c r="CQ7" s="24">
        <v>63.36</v>
      </c>
      <c r="CR7" s="24">
        <v>49.27</v>
      </c>
      <c r="CS7" s="24">
        <v>49.47</v>
      </c>
      <c r="CT7" s="24">
        <v>48.19</v>
      </c>
      <c r="CU7" s="24">
        <v>47.32</v>
      </c>
      <c r="CV7" s="24">
        <v>48.03</v>
      </c>
      <c r="CW7" s="24">
        <v>58.94</v>
      </c>
      <c r="CX7" s="24">
        <v>95.09</v>
      </c>
      <c r="CY7" s="24">
        <v>96.11</v>
      </c>
      <c r="CZ7" s="24">
        <v>95.8</v>
      </c>
      <c r="DA7" s="24">
        <v>95.59</v>
      </c>
      <c r="DB7" s="24">
        <v>95.3</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0.32</v>
      </c>
      <c r="EL7" s="24">
        <v>0.1</v>
      </c>
      <c r="EM7" s="24">
        <v>0.09</v>
      </c>
      <c r="EN7" s="24">
        <v>0.1</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　健</cp:lastModifiedBy>
  <cp:lastPrinted>2025-01-31T07:49:45Z</cp:lastPrinted>
  <dcterms:created xsi:type="dcterms:W3CDTF">2025-01-24T07:27:02Z</dcterms:created>
  <dcterms:modified xsi:type="dcterms:W3CDTF">2025-01-31T07:49:47Z</dcterms:modified>
  <cp:category/>
</cp:coreProperties>
</file>