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UBLIC2\財務課\財政係\04 統計・調査・改定・照会報告物\調査もの\R5\【R6.1.30〆】公営企業に係る経営比較分析表（令和４年度決算）の分析等について\04 各課提出\★下水道・集排\"/>
    </mc:Choice>
  </mc:AlternateContent>
  <workbookProtection workbookAlgorithmName="SHA-512" workbookHashValue="ZZOWykuKRdqEBOVIUfKw1bsolPidqgNhRAfSEvACIHq9TciTwwiaJUr0BhedmdkhiZ99KW8WDs1X/8Ib4hSg5g==" workbookSaltValue="dpIKQRwNzg0MFSBzFwIz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<sst xmlns="http://schemas.openxmlformats.org/spreadsheetml/2006/main" count="236" uniqueCount="121">
  <si>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</si>
  <si>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</si>
  <si>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</si>
  <si>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</si>
  <si>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</si>
  <si>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</si>
  <si>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</si>
  <si>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</si>
  <si>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</si>
  <si>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</si>
  <si>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</si>
  <si>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</si>
  <si>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</si>
  <si>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</si>
  <si>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</si>
  <si>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</si>
  <si>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</si>
  <si>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</si>
  <si>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</si>
  <si>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</si>
  <si>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</si>
  <si>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</si>
  <si>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</si>
  <si>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</si>
  <si>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</si>
  <si>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</si>
  <si>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</si>
  <si>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</si>
  <si>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</si>
  <si>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</si>
  <si>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</si>
  <si>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</si>
  <si>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</si>
  <si>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</si>
  <si>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</si>
  <si>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</si>
  <si>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</si>
  <si>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</si>
  <si>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</si>
  <si>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</si>
  <si>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</si>
  <si>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</si>
  <si>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</si>
  <si>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</si>
  <si>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</si>
  <si>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</si>
  <si>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</si>
  <si>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</si>
  <si>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</si>
  <si>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</si>
  <si>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</si>
  <si>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</si>
  <si>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</si>
  <si>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</si>
  <si>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</si>
  <si>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</si>
  <si>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</si>
  <si>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</si>
  <si>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</si>
  <si>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</si>
  <si>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</si>
  <si>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</si>
  <si>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</si>
  <si>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</si>
  <si>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</si>
  <si>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</si>
  <si>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</si>
  <si>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</si>
  <si>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</si>
  <si>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</si>
  <si>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</si>
  <si>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</si>
  <si>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</si>
  <si>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</si>
  <si>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</si>
  <si>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</si>
  <si>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</si>
  <si>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</si>
  <si>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</si>
  <si>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</si>
  <si>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</si>
  <si>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</si>
  <si>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</si>
  <si>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</si>
  <si>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</si>
  <si>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</si>
  <si>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</si>
  <si>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</si>
  <si>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</si>
  <si>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</si>
  <si>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</si>
  <si>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</si>
  <si>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</si>
  <si>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</si>
  <si>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</si>
  <si>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</si>
  <si>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</si>
  <si>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</si>
  <si>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</si>
  <si>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</si>
  <si>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</si>
  <si>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</si>
  <si>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</si>
  <si>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</si>
  <si>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</si>
  <si>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</si>
  <si>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</si>
  <si>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</si>
  <si>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</si>
  <si>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</si>
  <si>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</si>
  <si>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</si>
  <si>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</si>
  <si>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</si>
  <si>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</si>
  <si>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</si>
  <si>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</si>
  <si>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</si>
  <si>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使用料改定による収入の増を図るとともに、施設規模の見直しを含めた維持管理費の削減等、更なる経営改善が必要である。
　また、将来的に人口減少による使用料収入の減、施設老朽化による更新費用の増大など、厳しい経営状況が予想されることから、常に先を見据えた計画的な経営を行っていく必要がある。
　そのため、令和６年４月からの公営企業会計の適用を進めるとともに、合わせて使用料改定について検討する。</t>
    <rPh sb="1" eb="4">
      <t>シヨウリョウ</t>
    </rPh>
    <rPh sb="4" eb="6">
      <t>カイテイ</t>
    </rPh>
    <rPh sb="9" eb="11">
      <t>シュウニュウ</t>
    </rPh>
    <rPh sb="12" eb="13">
      <t>ゾウ</t>
    </rPh>
    <rPh sb="14" eb="15">
      <t>ハカ</t>
    </rPh>
    <rPh sb="21" eb="23">
      <t>シセツ</t>
    </rPh>
    <rPh sb="23" eb="25">
      <t>キボ</t>
    </rPh>
    <rPh sb="26" eb="28">
      <t>ミナオ</t>
    </rPh>
    <rPh sb="30" eb="31">
      <t>フク</t>
    </rPh>
    <rPh sb="33" eb="35">
      <t>イジ</t>
    </rPh>
    <rPh sb="35" eb="38">
      <t>カンリヒ</t>
    </rPh>
    <rPh sb="39" eb="41">
      <t>サクゲン</t>
    </rPh>
    <rPh sb="41" eb="42">
      <t>トウ</t>
    </rPh>
    <rPh sb="43" eb="44">
      <t>サラ</t>
    </rPh>
    <rPh sb="46" eb="48">
      <t>ケイエイ</t>
    </rPh>
    <rPh sb="48" eb="50">
      <t>カイゼン</t>
    </rPh>
    <rPh sb="51" eb="53">
      <t>ヒツヨウ</t>
    </rPh>
    <rPh sb="104" eb="106">
      <t>ジョウキョウ</t>
    </rPh>
    <rPh sb="159" eb="161">
      <t>コウエイ</t>
    </rPh>
    <rPh sb="166" eb="168">
      <t>テキヨウ</t>
    </rPh>
    <rPh sb="184" eb="186">
      <t>カイテイ</t>
    </rPh>
    <phoneticPr fontId="4"/>
  </si>
  <si>
    <t>①収益的収支比率については、過年度分消費税修正申告による還付金受入れのあった令和2年度を除き下降していたが、令和３年度は上昇に転じたが、再び下降している。今後もコスト削減に重点をおいていく必要がある。
④企業債残高対事業規模比率については、類似団体平均値を下回っているが、今後は施設の大規模修繕・更新により、多額の起債借入が発生する。ストックマネジメントに基づき、計画的に建設改良事業を進めることで、起債借入額を平準化し、起債残高の抑制に努める。
⑤経費回収率については、類似団体平均値を大きく下回っており、今後の人口減少も勘案すると、大幅なコスト削減と収入増が強く求められる。
⑥汚水処理原価については、毎年、類似団体平均値を大きく上回っており、更なる維持管理費の削減等による経営改善が必要である。
⑦施設利用率については、類似団体平均値を大きく下回っており、施設規模の見直しが必要である。
⑧水洗化率は平成29年度以降なだらかに上昇し、類似団体平均値を上回っているが、経費回収率等が低率となっていることから、水洗化率向上の取組強化を継続していく必要がある。
　以上のことから、施設規模の見直しを含めた維持管理費の削減等による抜本的な経営改善を行い、かつ使用料改定による収入増を図っていく必要がある。
　</t>
    <rPh sb="1" eb="4">
      <t>シュウエキテキ</t>
    </rPh>
    <rPh sb="4" eb="6">
      <t>シュウシ</t>
    </rPh>
    <rPh sb="6" eb="8">
      <t>ヒリツ</t>
    </rPh>
    <rPh sb="14" eb="18">
      <t>カネンドブン</t>
    </rPh>
    <rPh sb="31" eb="33">
      <t>ウケイレ</t>
    </rPh>
    <rPh sb="38" eb="40">
      <t>レイワ</t>
    </rPh>
    <rPh sb="41" eb="43">
      <t>ネンド</t>
    </rPh>
    <rPh sb="44" eb="45">
      <t>ノゾ</t>
    </rPh>
    <rPh sb="46" eb="48">
      <t>カコウ</t>
    </rPh>
    <rPh sb="54" eb="56">
      <t>レイワ</t>
    </rPh>
    <rPh sb="57" eb="59">
      <t>ネンド</t>
    </rPh>
    <rPh sb="60" eb="62">
      <t>ジョウショウ</t>
    </rPh>
    <rPh sb="63" eb="64">
      <t>テン</t>
    </rPh>
    <rPh sb="68" eb="69">
      <t>フタタ</t>
    </rPh>
    <rPh sb="70" eb="72">
      <t>カコウ</t>
    </rPh>
    <rPh sb="77" eb="79">
      <t>コンゴ</t>
    </rPh>
    <rPh sb="83" eb="85">
      <t>サクゲン</t>
    </rPh>
    <rPh sb="86" eb="88">
      <t>ジュウテン</t>
    </rPh>
    <rPh sb="94" eb="96">
      <t>ヒツヨウ</t>
    </rPh>
    <rPh sb="244" eb="245">
      <t>オオ</t>
    </rPh>
    <rPh sb="247" eb="249">
      <t>シタマワ</t>
    </rPh>
    <rPh sb="254" eb="256">
      <t>コンゴ</t>
    </rPh>
    <rPh sb="257" eb="259">
      <t>ジンコウ</t>
    </rPh>
    <rPh sb="259" eb="261">
      <t>ゲンショウ</t>
    </rPh>
    <rPh sb="262" eb="264">
      <t>カンアン</t>
    </rPh>
    <rPh sb="268" eb="270">
      <t>オオハバ</t>
    </rPh>
    <rPh sb="274" eb="276">
      <t>サクゲン</t>
    </rPh>
    <rPh sb="277" eb="280">
      <t>シュウニュウゾウ</t>
    </rPh>
    <rPh sb="281" eb="282">
      <t>ツヨ</t>
    </rPh>
    <rPh sb="283" eb="284">
      <t>モト</t>
    </rPh>
    <rPh sb="303" eb="305">
      <t>マイトシ</t>
    </rPh>
    <rPh sb="310" eb="312">
      <t>ヘイキン</t>
    </rPh>
    <rPh sb="312" eb="313">
      <t>アタイ</t>
    </rPh>
    <rPh sb="314" eb="315">
      <t>オオ</t>
    </rPh>
    <rPh sb="317" eb="319">
      <t>ウワマワ</t>
    </rPh>
    <rPh sb="324" eb="325">
      <t>サラ</t>
    </rPh>
    <rPh sb="327" eb="329">
      <t>イジ</t>
    </rPh>
    <rPh sb="329" eb="332">
      <t>カンリヒ</t>
    </rPh>
    <rPh sb="333" eb="335">
      <t>サクゲン</t>
    </rPh>
    <rPh sb="335" eb="336">
      <t>トウ</t>
    </rPh>
    <rPh sb="339" eb="341">
      <t>ケイエイ</t>
    </rPh>
    <rPh sb="341" eb="343">
      <t>カイゼン</t>
    </rPh>
    <rPh sb="344" eb="346">
      <t>ヒツヨウ</t>
    </rPh>
    <rPh sb="352" eb="354">
      <t>シセツ</t>
    </rPh>
    <rPh sb="354" eb="356">
      <t>リヨウ</t>
    </rPh>
    <rPh sb="356" eb="357">
      <t>リツ</t>
    </rPh>
    <rPh sb="363" eb="365">
      <t>ルイジ</t>
    </rPh>
    <rPh sb="365" eb="367">
      <t>ダンタイ</t>
    </rPh>
    <rPh sb="367" eb="370">
      <t>ヘイキンチ</t>
    </rPh>
    <rPh sb="371" eb="372">
      <t>オオ</t>
    </rPh>
    <rPh sb="374" eb="376">
      <t>シタマワ</t>
    </rPh>
    <rPh sb="381" eb="383">
      <t>シセツ</t>
    </rPh>
    <rPh sb="383" eb="385">
      <t>キボ</t>
    </rPh>
    <rPh sb="386" eb="388">
      <t>ミナオ</t>
    </rPh>
    <rPh sb="390" eb="392">
      <t>ヒツヨウ</t>
    </rPh>
    <rPh sb="398" eb="401">
      <t>スイセンカ</t>
    </rPh>
    <rPh sb="401" eb="402">
      <t>リツ</t>
    </rPh>
    <rPh sb="403" eb="405">
      <t>ヘイセイ</t>
    </rPh>
    <rPh sb="407" eb="409">
      <t>ネンド</t>
    </rPh>
    <rPh sb="409" eb="411">
      <t>イコウ</t>
    </rPh>
    <rPh sb="416" eb="418">
      <t>ジョウショウ</t>
    </rPh>
    <rPh sb="420" eb="422">
      <t>ルイジ</t>
    </rPh>
    <rPh sb="422" eb="424">
      <t>ダンタイ</t>
    </rPh>
    <rPh sb="424" eb="427">
      <t>ヘイキンチ</t>
    </rPh>
    <rPh sb="428" eb="430">
      <t>ウワマワ</t>
    </rPh>
    <rPh sb="436" eb="438">
      <t>ケイヒ</t>
    </rPh>
    <rPh sb="438" eb="440">
      <t>カイシュウ</t>
    </rPh>
    <rPh sb="440" eb="441">
      <t>リツ</t>
    </rPh>
    <rPh sb="441" eb="442">
      <t>トウ</t>
    </rPh>
    <rPh sb="443" eb="445">
      <t>テイリツ</t>
    </rPh>
    <rPh sb="456" eb="459">
      <t>スイセンカ</t>
    </rPh>
    <rPh sb="459" eb="460">
      <t>リツ</t>
    </rPh>
    <rPh sb="460" eb="462">
      <t>コウジョウ</t>
    </rPh>
    <rPh sb="463" eb="465">
      <t>トリクミ</t>
    </rPh>
    <rPh sb="465" eb="467">
      <t>キョウカ</t>
    </rPh>
    <rPh sb="468" eb="470">
      <t>ケイゾク</t>
    </rPh>
    <rPh sb="474" eb="476">
      <t>ヒツヨウ</t>
    </rPh>
    <rPh sb="482" eb="484">
      <t>イジョウ</t>
    </rPh>
    <rPh sb="490" eb="492">
      <t>シセツ</t>
    </rPh>
    <rPh sb="492" eb="494">
      <t>キボ</t>
    </rPh>
    <rPh sb="495" eb="497">
      <t>ミナオ</t>
    </rPh>
    <rPh sb="499" eb="500">
      <t>フク</t>
    </rPh>
    <rPh sb="502" eb="504">
      <t>イジ</t>
    </rPh>
    <rPh sb="504" eb="507">
      <t>カンリヒ</t>
    </rPh>
    <rPh sb="508" eb="510">
      <t>サクゲン</t>
    </rPh>
    <rPh sb="510" eb="511">
      <t>トウ</t>
    </rPh>
    <rPh sb="514" eb="517">
      <t>バッポンテキ</t>
    </rPh>
    <rPh sb="518" eb="520">
      <t>ケイエイ</t>
    </rPh>
    <rPh sb="520" eb="522">
      <t>カイゼン</t>
    </rPh>
    <rPh sb="523" eb="524">
      <t>オコナ</t>
    </rPh>
    <rPh sb="528" eb="531">
      <t>シヨウリョウ</t>
    </rPh>
    <rPh sb="531" eb="533">
      <t>カイテイ</t>
    </rPh>
    <rPh sb="536" eb="538">
      <t>シュウニュウ</t>
    </rPh>
    <rPh sb="538" eb="539">
      <t>ゾウ</t>
    </rPh>
    <rPh sb="540" eb="541">
      <t>ハカ</t>
    </rPh>
    <rPh sb="545" eb="547">
      <t>ヒツヨウ</t>
    </rPh>
    <phoneticPr fontId="4"/>
  </si>
  <si>
    <t>　供用開始後約22年経過しているが、管渠については、いまだ耐用年数を経過していないため、現時点では老朽化しているとは言い切れない。
　しかし、機械・設備については、耐用年数の15年を経過しているため、これから更新していく必要がある。
　今後は施設全体が徐々に老朽化していくことが予想されるため、計画的な更新を検討していく必要があり、処理場の機械設備等更新やマンホールポンプ所の更新を順次行う予定である。</t>
    <rPh sb="1" eb="3">
      <t>キョウヨウ</t>
    </rPh>
    <rPh sb="3" eb="5">
      <t>カイシ</t>
    </rPh>
    <rPh sb="5" eb="6">
      <t>ゴ</t>
    </rPh>
    <rPh sb="6" eb="7">
      <t>ヤク</t>
    </rPh>
    <rPh sb="9" eb="10">
      <t>ネン</t>
    </rPh>
    <rPh sb="10" eb="12">
      <t>ケイカ</t>
    </rPh>
    <rPh sb="18" eb="20">
      <t>カンキョ</t>
    </rPh>
    <rPh sb="29" eb="31">
      <t>タイヨウ</t>
    </rPh>
    <rPh sb="31" eb="33">
      <t>ネンスウ</t>
    </rPh>
    <rPh sb="34" eb="36">
      <t>ケイカ</t>
    </rPh>
    <rPh sb="110" eb="112">
      <t>ヒツヨウ</t>
    </rPh>
    <rPh sb="191" eb="193">
      <t>ジュンジ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</si>
</sst>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A-4F3A-989F-1AEE31A796B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CF7A-4F3A-989F-1AEE31A796B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28.73</c:v>
                </c:pt>
                <c:pt idx="1">
                  <c:v>27.32</c:v>
                </c:pt>
                <c:pt idx="2">
                  <c:v>27.54</c:v>
                </c:pt>
                <c:pt idx="3">
                  <c:v>27.82</c:v>
                </c:pt>
                <c:pt idx="4">
                  <c:v>25.92</c:v>
                </c:pt>
              </c:numCache>
            </c:numRef>
          </c:val>
          <c:extLst>
            <c:ext xmlns:c16="http://schemas.microsoft.com/office/drawing/2014/chart" uri="{C3380CC4-5D6E-409C-BE32-E72D297353CC}">
              <c16:uniqueId val="{00000000-75B4-4BF1-AE77-0CB25587A9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5B4-4BF1-AE77-0CB25587A9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83.88</c:v>
                </c:pt>
                <c:pt idx="1">
                  <c:v>87.22</c:v>
                </c:pt>
                <c:pt idx="2">
                  <c:v>86.09</c:v>
                </c:pt>
                <c:pt idx="3">
                  <c:v>87.53</c:v>
                </c:pt>
                <c:pt idx="4">
                  <c:v>89.4</c:v>
                </c:pt>
              </c:numCache>
            </c:numRef>
          </c:val>
          <c:extLst>
            <c:ext xmlns:c16="http://schemas.microsoft.com/office/drawing/2014/chart" uri="{C3380CC4-5D6E-409C-BE32-E72D297353CC}">
              <c16:uniqueId val="{00000000-F1D9-460D-BFF1-023C896070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1D9-460D-BFF1-023C896070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82.89</c:v>
                </c:pt>
                <c:pt idx="1">
                  <c:v>82.19</c:v>
                </c:pt>
                <c:pt idx="2">
                  <c:v>88.77</c:v>
                </c:pt>
                <c:pt idx="3">
                  <c:v>86.34</c:v>
                </c:pt>
                <c:pt idx="4">
                  <c:v>82.68</c:v>
                </c:pt>
              </c:numCache>
            </c:numRef>
          </c:val>
          <c:extLst>
            <c:ext xmlns:c16="http://schemas.microsoft.com/office/drawing/2014/chart" uri="{C3380CC4-5D6E-409C-BE32-E72D297353CC}">
              <c16:uniqueId val="{00000000-9790-4BF5-B2E7-39F172412C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90-4BF5-B2E7-39F172412C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FF-4ED5-BD30-FA77520243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FF-4ED5-BD30-FA77520243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F5-423C-BD36-51997148F6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F5-423C-BD36-51997148F6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08-48FB-B748-1D005E7ED15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8-48FB-B748-1D005E7ED15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9-48CE-9CE5-C8B9202F3A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9-48CE-9CE5-C8B9202F3A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1-48E0-BA7E-E16E06595D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1E41-48E0-BA7E-E16E06595D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54.2</c:v>
                </c:pt>
                <c:pt idx="1">
                  <c:v>54.06</c:v>
                </c:pt>
                <c:pt idx="2">
                  <c:v>57.02</c:v>
                </c:pt>
                <c:pt idx="3">
                  <c:v>61.76</c:v>
                </c:pt>
                <c:pt idx="4">
                  <c:v>54.35</c:v>
                </c:pt>
              </c:numCache>
            </c:numRef>
          </c:val>
          <c:extLst>
            <c:ext xmlns:c16="http://schemas.microsoft.com/office/drawing/2014/chart" uri="{C3380CC4-5D6E-409C-BE32-E72D297353CC}">
              <c16:uniqueId val="{00000000-E394-44CE-849C-F8ECF7E29B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E394-44CE-849C-F8ECF7E29B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328.12</c:v>
                </c:pt>
                <c:pt idx="1">
                  <c:v>325.75</c:v>
                </c:pt>
                <c:pt idx="2">
                  <c:v>326.81</c:v>
                </c:pt>
                <c:pt idx="3">
                  <c:v>298.25</c:v>
                </c:pt>
                <c:pt idx="4">
                  <c:v>330.95</c:v>
                </c:pt>
              </c:numCache>
            </c:numRef>
          </c:val>
          <c:extLst>
            <c:ext xmlns:c16="http://schemas.microsoft.com/office/drawing/2014/chart" uri="{C3380CC4-5D6E-409C-BE32-E72D297353CC}">
              <c16:uniqueId val="{00000000-7A0D-434A-AF4B-1BD853E6F1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7A0D-434A-AF4B-1BD853E6F1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北海道　八雲町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47">
        <f>データ!S6</f>
        <v>15050</v>
      </c>
      <c r="AM8" s="47"/>
      <c r="AN8" s="47"/>
      <c r="AO8" s="47"/>
      <c r="AP8" s="47"/>
      <c r="AQ8" s="47"/>
      <c r="AR8" s="47"/>
      <c r="AS8" s="47"/>
      <c r="AT8" s="46">
        <f>データ!T6</f>
        <v>956.08</v>
      </c>
      <c r="AU8" s="46"/>
      <c r="AV8" s="46"/>
      <c r="AW8" s="46"/>
      <c r="AX8" s="46"/>
      <c r="AY8" s="46"/>
      <c r="AZ8" s="46"/>
      <c r="BA8" s="46"/>
      <c r="BB8" s="46">
        <f>データ!U6</f>
        <v>15.74</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12.2</v>
      </c>
      <c r="Q10" s="46"/>
      <c r="R10" s="46"/>
      <c r="S10" s="46"/>
      <c r="T10" s="46"/>
      <c r="U10" s="46"/>
      <c r="V10" s="46"/>
      <c r="W10" s="46">
        <f>データ!Q6</f>
        <v>91.67</v>
      </c>
      <c r="X10" s="46"/>
      <c r="Y10" s="46"/>
      <c r="Z10" s="46"/>
      <c r="AA10" s="46"/>
      <c r="AB10" s="46"/>
      <c r="AC10" s="46"/>
      <c r="AD10" s="47">
        <f>データ!R6</f>
        <v>3630</v>
      </c>
      <c r="AE10" s="47"/>
      <c r="AF10" s="47"/>
      <c r="AG10" s="47"/>
      <c r="AH10" s="47"/>
      <c r="AI10" s="47"/>
      <c r="AJ10" s="47"/>
      <c r="AK10" s="2"/>
      <c r="AL10" s="47">
        <f>データ!V6</f>
        <v>1820</v>
      </c>
      <c r="AM10" s="47"/>
      <c r="AN10" s="47"/>
      <c r="AO10" s="47"/>
      <c r="AP10" s="47"/>
      <c r="AQ10" s="47"/>
      <c r="AR10" s="47"/>
      <c r="AS10" s="47"/>
      <c r="AT10" s="46">
        <f>データ!W6</f>
        <v>1.97</v>
      </c>
      <c r="AU10" s="46"/>
      <c r="AV10" s="46"/>
      <c r="AW10" s="46"/>
      <c r="AX10" s="46"/>
      <c r="AY10" s="46"/>
      <c r="AZ10" s="46"/>
      <c r="BA10" s="46"/>
      <c r="BB10" s="46">
        <f>データ!X6</f>
        <v>923.86</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bDkpROcsVMMp3au8WwjR4Dcd/f9yoT/K9dXfTLId4xIobFAXDttAckhBPdNgO0JOB7OWLhrxtxAdQ1n/Gqkdmg==" saltValue="zosFqcL3Kgax1ZPWj1uU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13463</v>
      </c>
      <c r="D6" s="19">
        <f t="shared" si="3"/>
        <v>47</v>
      </c>
      <c r="E6" s="19">
        <f t="shared" si="3"/>
        <v>17</v>
      </c>
      <c r="F6" s="19">
        <f t="shared" si="3"/>
        <v>4</v>
      </c>
      <c r="G6" s="19">
        <f t="shared" si="3"/>
        <v>0</v>
      </c>
      <c r="H6" s="19" t="str">
        <f t="shared" si="3"/>
        <v>北海道　八雲町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12.2</v>
      </c>
      <c r="Q6" s="20">
        <f t="shared" si="3"/>
        <v>91.67</v>
      </c>
      <c r="R6" s="20">
        <f t="shared" si="3"/>
        <v>3630</v>
      </c>
      <c r="S6" s="20">
        <f t="shared" si="3"/>
        <v>15050</v>
      </c>
      <c r="T6" s="20">
        <f t="shared" si="3"/>
        <v>956.08</v>
      </c>
      <c r="U6" s="20">
        <f t="shared" si="3"/>
        <v>15.74</v>
      </c>
      <c r="V6" s="20">
        <f t="shared" si="3"/>
        <v>1820</v>
      </c>
      <c r="W6" s="20">
        <f t="shared" si="3"/>
        <v>1.97</v>
      </c>
      <c r="X6" s="20">
        <f t="shared" si="3"/>
        <v>923.86</v>
      </c>
      <c r="Y6" s="21">
        <f>IF(Y7="",NA(),Y7)</f>
        <v>82.89</v>
      </c>
      <c r="Z6" s="21">
        <f t="shared" ref="Z6:AH6" si="4">IF(Z7="",NA(),Z7)</f>
        <v>82.19</v>
      </c>
      <c r="AA6" s="21">
        <f t="shared" si="4"/>
        <v>88.77</v>
      </c>
      <c r="AB6" s="21">
        <f t="shared" si="4"/>
        <v>86.34</v>
      </c>
      <c r="AC6" s="21">
        <f t="shared" si="4"/>
        <v>82.68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54.2</v>
      </c>
      <c r="BR6" s="21">
        <f t="shared" ref="BR6:BZ6" si="8">IF(BR7="",NA(),BR7)</f>
        <v>54.06</v>
      </c>
      <c r="BS6" s="21">
        <f t="shared" si="8"/>
        <v>57.02</v>
      </c>
      <c r="BT6" s="21">
        <f t="shared" si="8"/>
        <v>61.76</v>
      </c>
      <c r="BU6" s="21">
        <f t="shared" si="8"/>
        <v>54.35</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328.12</v>
      </c>
      <c r="CC6" s="21">
        <f t="shared" ref="CC6:CK6" si="9">IF(CC7="",NA(),CC7)</f>
        <v>325.75</v>
      </c>
      <c r="CD6" s="21">
        <f t="shared" si="9"/>
        <v>326.81</v>
      </c>
      <c r="CE6" s="21">
        <f t="shared" si="9"/>
        <v>298.25</v>
      </c>
      <c r="CF6" s="21">
        <f t="shared" si="9"/>
        <v>330.95</v>
      </c>
      <c r="CG6" s="21">
        <f t="shared" si="9"/>
        <v>230.02</v>
      </c>
      <c r="CH6" s="21">
        <f t="shared" si="9"/>
        <v>228.47</v>
      </c>
      <c r="CI6" s="21">
        <f t="shared" si="9"/>
        <v>224.88</v>
      </c>
      <c r="CJ6" s="21">
        <f t="shared" si="9"/>
        <v>228.64</v>
      </c>
      <c r="CK6" s="21">
        <f t="shared" si="9"/>
        <v>239.46</v>
      </c>
      <c r="CL6" s="20" t="str">
        <f>IF(CL7="","",IF(CL7="-","【-】","【"&amp;SUBSTITUTE(TEXT(CL7,"#,##0.00"),"-","△")&amp;"】"))</f>
        <v>【220.62】</v>
      </c>
      <c r="CM6" s="21">
        <f>IF(CM7="",NA(),CM7)</f>
        <v>28.73</v>
      </c>
      <c r="CN6" s="21">
        <f t="shared" ref="CN6:CV6" si="10">IF(CN7="",NA(),CN7)</f>
        <v>27.32</v>
      </c>
      <c r="CO6" s="21">
        <f t="shared" si="10"/>
        <v>27.54</v>
      </c>
      <c r="CP6" s="21">
        <f t="shared" si="10"/>
        <v>27.82</v>
      </c>
      <c r="CQ6" s="21">
        <f t="shared" si="10"/>
        <v>25.92</v>
      </c>
      <c r="CR6" s="21">
        <f t="shared" si="10"/>
        <v>42.56</v>
      </c>
      <c r="CS6" s="21">
        <f t="shared" si="10"/>
        <v>42.47</v>
      </c>
      <c r="CT6" s="21">
        <f t="shared" si="10"/>
        <v>42.4</v>
      </c>
      <c r="CU6" s="21">
        <f t="shared" si="10"/>
        <v>42.28</v>
      </c>
      <c r="CV6" s="21">
        <f t="shared" si="10"/>
        <v>41.06</v>
      </c>
      <c r="CW6" s="20" t="str">
        <f>IF(CW7="","",IF(CW7="-","【-】","【"&amp;SUBSTITUTE(TEXT(CW7,"#,##0.00"),"-","△")&amp;"】"))</f>
        <v>【42.22】</v>
      </c>
      <c r="CX6" s="21">
        <f>IF(CX7="",NA(),CX7)</f>
        <v>83.88</v>
      </c>
      <c r="CY6" s="21">
        <f t="shared" ref="CY6:DG6" si="11">IF(CY7="",NA(),CY7)</f>
        <v>87.22</v>
      </c>
      <c r="CZ6" s="21">
        <f t="shared" si="11"/>
        <v>86.09</v>
      </c>
      <c r="DA6" s="21">
        <f t="shared" si="11"/>
        <v>87.53</v>
      </c>
      <c r="DB6" s="21">
        <f t="shared" si="11"/>
        <v>89.4</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13463</v>
      </c>
      <c r="D7" s="23">
        <v>47</v>
      </c>
      <c r="E7" s="23">
        <v>17</v>
      </c>
      <c r="F7" s="23">
        <v>4</v>
      </c>
      <c r="G7" s="23">
        <v>0</v>
      </c>
      <c r="H7" s="23" t="s">
        <v>98</v>
      </c>
      <c r="I7" s="23" t="s">
        <v>99</v>
      </c>
      <c r="J7" s="23" t="s">
        <v>100</v>
      </c>
      <c r="K7" s="23" t="s">
        <v>101</v>
      </c>
      <c r="L7" s="23" t="s">
        <v>102</v>
      </c>
      <c r="M7" s="23" t="s">
        <v>103</v>
      </c>
      <c r="N7" s="24" t="s">
        <v>104</v>
      </c>
      <c r="O7" s="24" t="s">
        <v>105</v>
      </c>
      <c r="P7" s="24">
        <v>12.2</v>
      </c>
      <c r="Q7" s="24">
        <v>91.67</v>
      </c>
      <c r="R7" s="24">
        <v>3630</v>
      </c>
      <c r="S7" s="24">
        <v>15050</v>
      </c>
      <c r="T7" s="24">
        <v>956.08</v>
      </c>
      <c r="U7" s="24">
        <v>15.74</v>
      </c>
      <c r="V7" s="24">
        <v>1820</v>
      </c>
      <c r="W7" s="24">
        <v>1.97</v>
      </c>
      <c r="X7" s="24">
        <v>923.86</v>
      </c>
      <c r="Y7" s="24">
        <v>82.89</v>
      </c>
      <c r="Z7" s="24">
        <v>82.19</v>
      </c>
      <c r="AA7" s="24">
        <v>88.77</v>
      </c>
      <c r="AB7" s="24">
        <v>86.34</v>
      </c>
      <c r="AC7" s="24">
        <v>82.68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54.2</v>
      </c>
      <c r="BR7" s="24">
        <v>54.06</v>
      </c>
      <c r="BS7" s="24">
        <v>57.02</v>
      </c>
      <c r="BT7" s="24">
        <v>61.76</v>
      </c>
      <c r="BU7" s="24">
        <v>54.35</v>
      </c>
      <c r="BV7" s="24">
        <v>72.260000000000005</v>
      </c>
      <c r="BW7" s="24">
        <v>71.84</v>
      </c>
      <c r="BX7" s="24">
        <v>73.36</v>
      </c>
      <c r="BY7" s="24">
        <v>72.599999999999994</v>
      </c>
      <c r="BZ7" s="24">
        <v>69.430000000000007</v>
      </c>
      <c r="CA7" s="24">
        <v>73.78</v>
      </c>
      <c r="CB7" s="24">
        <v>328.12</v>
      </c>
      <c r="CC7" s="24">
        <v>325.75</v>
      </c>
      <c r="CD7" s="24">
        <v>326.81</v>
      </c>
      <c r="CE7" s="24">
        <v>298.25</v>
      </c>
      <c r="CF7" s="24">
        <v>330.95</v>
      </c>
      <c r="CG7" s="24">
        <v>230.02</v>
      </c>
      <c r="CH7" s="24">
        <v>228.47</v>
      </c>
      <c r="CI7" s="24">
        <v>224.88</v>
      </c>
      <c r="CJ7" s="24">
        <v>228.64</v>
      </c>
      <c r="CK7" s="24">
        <v>239.46</v>
      </c>
      <c r="CL7" s="24">
        <v>220.62</v>
      </c>
      <c r="CM7" s="24">
        <v>28.73</v>
      </c>
      <c r="CN7" s="24">
        <v>27.32</v>
      </c>
      <c r="CO7" s="24">
        <v>27.54</v>
      </c>
      <c r="CP7" s="24">
        <v>27.82</v>
      </c>
      <c r="CQ7" s="24">
        <v>25.92</v>
      </c>
      <c r="CR7" s="24">
        <v>42.56</v>
      </c>
      <c r="CS7" s="24">
        <v>42.47</v>
      </c>
      <c r="CT7" s="24">
        <v>42.4</v>
      </c>
      <c r="CU7" s="24">
        <v>42.28</v>
      </c>
      <c r="CV7" s="24">
        <v>41.06</v>
      </c>
      <c r="CW7" s="24">
        <v>42.22</v>
      </c>
      <c r="CX7" s="24">
        <v>83.88</v>
      </c>
      <c r="CY7" s="24">
        <v>87.22</v>
      </c>
      <c r="CZ7" s="24">
        <v>86.09</v>
      </c>
      <c r="DA7" s="24">
        <v>87.53</v>
      </c>
      <c r="DB7" s="24">
        <v>89.4</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114</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2024-01-24T00:44:29Z</cp:lastPrinted>
  <dcterms:created xsi:type="dcterms:W3CDTF">2023-12-12T02:48:25Z</dcterms:created>
  <dcterms:modified xsi:type="dcterms:W3CDTF">2024-01-28T23:39:11Z</dcterms:modified>
  <cp:category/>
</cp:coreProperties>
</file>