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public2\環境水道課\業務係\各種調査報告関係\R05\R06.01.22 公営企業に係る経営分析表（令和４年度決算）の分析等について\R6.2.20修正\"/>
    </mc:Choice>
  </mc:AlternateContent>
  <workbookProtection workbookAlgorithmName="SHA-512" workbookHashValue="F8kpqCCxm3m4jHgG/5+uZ8CYds4iQFaC5DYJgLGSsLdUMvjLon9zLTC4gFaAooVWGGUePNNNPCltnW4ius/ZWA==" workbookSaltValue="WYOvFA6CDFIMIXAP9GA1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<sst xmlns="http://schemas.openxmlformats.org/spreadsheetml/2006/main" count="228" uniqueCount="115">
  <si>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</si>
  <si>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</si>
  <si>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</si>
  <si>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</si>
  <si>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</si>
  <si>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</si>
  <si>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</si>
  <si>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</si>
  <si>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</si>
  <si>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</si>
  <si>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</si>
  <si>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</si>
  <si>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</si>
  <si>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</si>
  <si>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</si>
  <si>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</si>
  <si>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</si>
  <si>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</si>
  <si>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</si>
  <si>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</si>
  <si>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</si>
  <si>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</si>
  <si>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</si>
  <si>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</si>
  <si>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</si>
  <si>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</si>
  <si>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</si>
  <si>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</si>
  <si>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</si>
  <si>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</si>
  <si>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</si>
  <si>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</si>
  <si>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</si>
  <si>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</si>
  <si>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</si>
  <si>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</si>
  <si>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</si>
  <si>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</si>
  <si>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</si>
  <si>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</si>
  <si>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</si>
  <si>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</si>
  <si>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</si>
  <si>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</si>
  <si>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</si>
  <si>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</si>
  <si>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</si>
  <si>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</si>
  <si>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</si>
  <si>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</si>
  <si>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</si>
  <si>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</si>
  <si>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</si>
  <si>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</si>
  <si>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</si>
  <si>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</si>
  <si>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</si>
  <si>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</si>
  <si>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</si>
  <si>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</si>
  <si>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</si>
  <si>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</si>
  <si>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</si>
  <si>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</si>
  <si>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</si>
  <si>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</si>
  <si>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</si>
  <si>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</si>
  <si>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</si>
  <si>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</si>
  <si>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</si>
  <si>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</si>
  <si>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</si>
  <si>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</si>
  <si>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</si>
  <si>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</si>
  <si>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</si>
  <si>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</si>
  <si>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</si>
  <si>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</si>
  <si>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</si>
  <si>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</si>
  <si>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</si>
  <si>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</si>
  <si>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</si>
  <si>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</si>
  <si>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</si>
  <si>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</si>
  <si>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</si>
  <si>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</si>
  <si>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</si>
  <si>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</si>
  <si>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</si>
  <si>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八雲町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</si>
  <si>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</si>
  <si>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</si>
  <si>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</si>
  <si>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</si>
  <si>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</si>
  <si>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</si>
  <si>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</si>
  <si>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</si>
  <si>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</si>
  <si>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</si>
  <si>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</si>
  <si>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</si>
  <si>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</si>
  <si>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</si>
  <si>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</si>
  <si>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</si>
  <si>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</si>
  <si>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</si>
  <si>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 平成27年度以降、年々増加傾向となっており、平成30年度以降は50%を超えており、類似団体平均を若干上回っている。
② 会計統合の影響により、法定耐用年数を経過していない管路延長が増加したため類似団体平均を下回っている。
③ 今後は施設の大量更新期を迎えることにより管路の経年化率が増加することを踏まえ、計画的な更新が必要である。
　以上のことから、今後は法定耐用年数を迎える施設の増加が見込まれるため、それに伴い増加する更新事業をいかに計画的に行うかが課題となる。</t>
    <phoneticPr fontId="4"/>
  </si>
  <si>
    <r>
      <t>① 100％を上回る黒字経営が続いており、類似団体平均も上回っていたが、平成29年度より八雲地域簡易水道事業と水道事業の会計統合（以下「会計統合」という。）の影響により、類似団体平均を下回った。
② 累積欠損金は平成27年度以降、発生していない。
③ 毎年度100％を大きく上回っているため支払能力は十分備えている。
④ 安定的に水道水を供給するために必要な水道施設の更新を行っているが、会計統合の影響により大幅に類似団体平均を上回っている。
⑤ 平成26年度に料金改定を行い、料金回収率は100％を上回っていたが、会計統合の影響により大幅な減少となり100%を下回った。
⑥ 会計統合の影響により費用が増加したため、平成29年度以降は費用効率が低下し、給水原価は上昇したが、類似団体平均と比較し、若干下回った状況となっている。
⑦ 八雲町八雲地域簡易水道事業と八雲町水道事業の事業統合（以下「事業統合」）後、80％前後で推移しているが、給水量の減少により徐々に低下している。
⑧ 小規模な漏水事故の影響により100％を下回っているが、類似団体平均を若干上回っている。
　以上のことから、</t>
    </r>
    <r>
      <rPr>
        <sz val="9"/>
        <rFont val="ＭＳ ゴシック"/>
        <family val="3"/>
        <charset val="128"/>
      </rPr>
      <t>八雲町水道事業は安定した経営が続いているが、会計統合及び事業統合の影響による費用増加分を給水収益で賄いきれていない状況であり、今後は厳しい経営となることが予想される。</t>
    </r>
    <rPh sb="403" eb="404">
      <t>ゴ</t>
    </rPh>
    <rPh sb="408" eb="410">
      <t>ゼンゴ</t>
    </rPh>
    <rPh sb="411" eb="413">
      <t>スイイ</t>
    </rPh>
    <rPh sb="419" eb="422">
      <t>キュウスイリョウ</t>
    </rPh>
    <rPh sb="423" eb="425">
      <t>ゲンショウ</t>
    </rPh>
    <rPh sb="428" eb="430">
      <t>ジョジョ</t>
    </rPh>
    <rPh sb="431" eb="433">
      <t>テイカ</t>
    </rPh>
    <rPh sb="508" eb="510">
      <t>ケイエイ</t>
    </rPh>
    <rPh sb="511" eb="512">
      <t>ツヅ</t>
    </rPh>
    <phoneticPr fontId="4"/>
  </si>
  <si>
    <t>　八雲町水道事業の経営は安定しているといえるが、会計統合による影響や人口減少に伴う給水人口の減少、施設の老朽化に伴う更新事業が増加することを踏まえると、更新に係る費用と経営状況を正確に把握し、健全・効率的な経営を維持しつつ計画的な施設の更新を行う必要がある。
　そのため、平成28年3月に策定した八雲町水道事業の基本計画としての位置づけである「八雲町水道事業ビジョン」および令和3年3月に策定した「八雲町水道事業経営戦略」に基づいた経営に取り組んでいる。また、平成30年11月に事業統合し、合理的かつ効率的な事業の運営に取り組んで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</si>
</sst>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1.1599999999999999</c:v>
                </c:pt>
                <c:pt idx="1">
                  <c:v>0.48</c:v>
                </c:pt>
                <c:pt idx="2">
                  <c:v>0.44</c:v>
                </c:pt>
                <c:pt idx="3">
                  <c:v>0.27</c:v>
                </c:pt>
                <c:pt idx="4">
                  <c:v>0.35</c:v>
                </c:pt>
              </c:numCache>
            </c:numRef>
          </c:val>
          <c:extLst>
            <c:ext xmlns:c16="http://schemas.microsoft.com/office/drawing/2014/chart" uri="{C3380CC4-5D6E-409C-BE32-E72D297353CC}">
              <c16:uniqueId val="{00000000-77D4-4670-8485-535346FB32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77D4-4670-8485-535346FB32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82.54</c:v>
                </c:pt>
                <c:pt idx="1">
                  <c:v>83.9</c:v>
                </c:pt>
                <c:pt idx="2">
                  <c:v>79.66</c:v>
                </c:pt>
                <c:pt idx="3">
                  <c:v>77.16</c:v>
                </c:pt>
                <c:pt idx="4">
                  <c:v>79.09</c:v>
                </c:pt>
              </c:numCache>
            </c:numRef>
          </c:val>
          <c:extLst>
            <c:ext xmlns:c16="http://schemas.microsoft.com/office/drawing/2014/chart" uri="{C3380CC4-5D6E-409C-BE32-E72D297353CC}">
              <c16:uniqueId val="{00000000-C77B-4F6E-B989-6672871943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C77B-4F6E-B989-6672871943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83.47</c:v>
                </c:pt>
                <c:pt idx="1">
                  <c:v>78.27</c:v>
                </c:pt>
                <c:pt idx="2">
                  <c:v>80.760000000000005</c:v>
                </c:pt>
                <c:pt idx="3">
                  <c:v>82.37</c:v>
                </c:pt>
                <c:pt idx="4">
                  <c:v>79.45</c:v>
                </c:pt>
              </c:numCache>
            </c:numRef>
          </c:val>
          <c:extLst>
            <c:ext xmlns:c16="http://schemas.microsoft.com/office/drawing/2014/chart" uri="{C3380CC4-5D6E-409C-BE32-E72D297353CC}">
              <c16:uniqueId val="{00000000-8727-44F7-A46B-86F7E0E724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8727-44F7-A46B-86F7E0E724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103.66</c:v>
                </c:pt>
                <c:pt idx="1">
                  <c:v>101.28</c:v>
                </c:pt>
                <c:pt idx="2">
                  <c:v>102.93</c:v>
                </c:pt>
                <c:pt idx="3">
                  <c:v>104.24</c:v>
                </c:pt>
                <c:pt idx="4">
                  <c:v>104.13</c:v>
                </c:pt>
              </c:numCache>
            </c:numRef>
          </c:val>
          <c:extLst>
            <c:ext xmlns:c16="http://schemas.microsoft.com/office/drawing/2014/chart" uri="{C3380CC4-5D6E-409C-BE32-E72D297353CC}">
              <c16:uniqueId val="{00000000-3195-49C2-B876-9392D94CCFC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3195-49C2-B876-9392D94CCFC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50.77</c:v>
                </c:pt>
                <c:pt idx="1">
                  <c:v>52.32</c:v>
                </c:pt>
                <c:pt idx="2">
                  <c:v>53.58</c:v>
                </c:pt>
                <c:pt idx="3">
                  <c:v>54.91</c:v>
                </c:pt>
                <c:pt idx="4">
                  <c:v>52.12</c:v>
                </c:pt>
              </c:numCache>
            </c:numRef>
          </c:val>
          <c:extLst>
            <c:ext xmlns:c16="http://schemas.microsoft.com/office/drawing/2014/chart" uri="{C3380CC4-5D6E-409C-BE32-E72D297353CC}">
              <c16:uniqueId val="{00000000-D15F-442E-9D4A-15D5703E18F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D15F-442E-9D4A-15D5703E18F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3.16</c:v>
                </c:pt>
                <c:pt idx="1">
                  <c:v>8.4700000000000006</c:v>
                </c:pt>
                <c:pt idx="2">
                  <c:v>8.7200000000000006</c:v>
                </c:pt>
                <c:pt idx="3">
                  <c:v>11.68</c:v>
                </c:pt>
                <c:pt idx="4">
                  <c:v>15.66</c:v>
                </c:pt>
              </c:numCache>
            </c:numRef>
          </c:val>
          <c:extLst>
            <c:ext xmlns:c16="http://schemas.microsoft.com/office/drawing/2014/chart" uri="{C3380CC4-5D6E-409C-BE32-E72D297353CC}">
              <c16:uniqueId val="{00000000-1709-4E1B-8698-C531BCBC5AA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1709-4E1B-8698-C531BCBC5AA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90-4D63-9D26-C741561672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8B90-4D63-9D26-C741561672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380.13</c:v>
                </c:pt>
                <c:pt idx="1">
                  <c:v>421.26</c:v>
                </c:pt>
                <c:pt idx="2">
                  <c:v>404.04</c:v>
                </c:pt>
                <c:pt idx="3">
                  <c:v>391.91</c:v>
                </c:pt>
                <c:pt idx="4">
                  <c:v>408.01</c:v>
                </c:pt>
              </c:numCache>
            </c:numRef>
          </c:val>
          <c:extLst>
            <c:ext xmlns:c16="http://schemas.microsoft.com/office/drawing/2014/chart" uri="{C3380CC4-5D6E-409C-BE32-E72D297353CC}">
              <c16:uniqueId val="{00000000-7EEF-4037-B0CF-716DB9FBDB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7EEF-4037-B0CF-716DB9FBDB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703.58</c:v>
                </c:pt>
                <c:pt idx="1">
                  <c:v>690.55</c:v>
                </c:pt>
                <c:pt idx="2">
                  <c:v>678.1</c:v>
                </c:pt>
                <c:pt idx="3">
                  <c:v>653.55999999999995</c:v>
                </c:pt>
                <c:pt idx="4">
                  <c:v>624.16999999999996</c:v>
                </c:pt>
              </c:numCache>
            </c:numRef>
          </c:val>
          <c:extLst>
            <c:ext xmlns:c16="http://schemas.microsoft.com/office/drawing/2014/chart" uri="{C3380CC4-5D6E-409C-BE32-E72D297353CC}">
              <c16:uniqueId val="{00000000-FCBD-4BEB-A4B1-0FB2183CBC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FCBD-4BEB-A4B1-0FB2183CBC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96.26</c:v>
                </c:pt>
                <c:pt idx="1">
                  <c:v>94.04</c:v>
                </c:pt>
                <c:pt idx="2">
                  <c:v>96.09</c:v>
                </c:pt>
                <c:pt idx="3">
                  <c:v>98.28</c:v>
                </c:pt>
                <c:pt idx="4">
                  <c:v>97.17</c:v>
                </c:pt>
              </c:numCache>
            </c:numRef>
          </c:val>
          <c:extLst>
            <c:ext xmlns:c16="http://schemas.microsoft.com/office/drawing/2014/chart" uri="{C3380CC4-5D6E-409C-BE32-E72D297353CC}">
              <c16:uniqueId val="{00000000-66D9-42EF-8BDF-AE452211F7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66D9-42EF-8BDF-AE452211F7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183.21</c:v>
                </c:pt>
                <c:pt idx="1">
                  <c:v>187.36</c:v>
                </c:pt>
                <c:pt idx="2">
                  <c:v>185.86</c:v>
                </c:pt>
                <c:pt idx="3">
                  <c:v>182.03</c:v>
                </c:pt>
                <c:pt idx="4">
                  <c:v>184.82</c:v>
                </c:pt>
              </c:numCache>
            </c:numRef>
          </c:val>
          <c:extLst>
            <c:ext xmlns:c16="http://schemas.microsoft.com/office/drawing/2014/chart" uri="{C3380CC4-5D6E-409C-BE32-E72D297353CC}">
              <c16:uniqueId val="{00000000-639C-44D4-BFDB-5825422B4D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639C-44D4-BFDB-5825422B4D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八雲町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15050</v>
      </c>
      <c r="AM8" s="45"/>
      <c r="AN8" s="45"/>
      <c r="AO8" s="45"/>
      <c r="AP8" s="45"/>
      <c r="AQ8" s="45"/>
      <c r="AR8" s="45"/>
      <c r="AS8" s="45"/>
      <c r="AT8" s="46">
        <f>データ!$S$6</f>
        <v>956.08</v>
      </c>
      <c r="AU8" s="47"/>
      <c r="AV8" s="47"/>
      <c r="AW8" s="47"/>
      <c r="AX8" s="47"/>
      <c r="AY8" s="47"/>
      <c r="AZ8" s="47"/>
      <c r="BA8" s="47"/>
      <c r="BB8" s="48">
        <f>データ!$T$6</f>
        <v>15.74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66.84</v>
      </c>
      <c r="J10" s="47"/>
      <c r="K10" s="47"/>
      <c r="L10" s="47"/>
      <c r="M10" s="47"/>
      <c r="N10" s="47"/>
      <c r="O10" s="82"/>
      <c r="P10" s="48">
        <f>データ!$P$6</f>
        <v>79.5</v>
      </c>
      <c r="Q10" s="48"/>
      <c r="R10" s="48"/>
      <c r="S10" s="48"/>
      <c r="T10" s="48"/>
      <c r="U10" s="48"/>
      <c r="V10" s="48"/>
      <c r="W10" s="45">
        <f>データ!$Q$6</f>
        <v>3630</v>
      </c>
      <c r="X10" s="45"/>
      <c r="Y10" s="45"/>
      <c r="Z10" s="45"/>
      <c r="AA10" s="45"/>
      <c r="AB10" s="45"/>
      <c r="AC10" s="45"/>
      <c r="AD10" s="2"/>
      <c r="AE10" s="2"/>
      <c r="AF10" s="2"/>
      <c r="AG10" s="2"/>
      <c r="AH10" s="2"/>
      <c r="AI10" s="2"/>
      <c r="AJ10" s="2"/>
      <c r="AK10" s="2"/>
      <c r="AL10" s="45">
        <f>データ!$U$6</f>
        <v>11856</v>
      </c>
      <c r="AM10" s="45"/>
      <c r="AN10" s="45"/>
      <c r="AO10" s="45"/>
      <c r="AP10" s="45"/>
      <c r="AQ10" s="45"/>
      <c r="AR10" s="45"/>
      <c r="AS10" s="45"/>
      <c r="AT10" s="46">
        <f>データ!$V$6</f>
        <v>50.76</v>
      </c>
      <c r="AU10" s="47"/>
      <c r="AV10" s="47"/>
      <c r="AW10" s="47"/>
      <c r="AX10" s="47"/>
      <c r="AY10" s="47"/>
      <c r="AZ10" s="47"/>
      <c r="BA10" s="47"/>
      <c r="BB10" s="48">
        <f>データ!$W$6</f>
        <v>233.57</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0"/>
      <c r="BM60" s="58"/>
      <c r="BN60" s="58"/>
      <c r="BO60" s="58"/>
      <c r="BP60" s="58"/>
      <c r="BQ60" s="58"/>
      <c r="BR60" s="58"/>
      <c r="BS60" s="58"/>
      <c r="BT60" s="58"/>
      <c r="BU60" s="58"/>
      <c r="BV60" s="58"/>
      <c r="BW60" s="58"/>
      <c r="BX60" s="58"/>
      <c r="BY60" s="58"/>
      <c r="BZ60" s="59"/>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0"/>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3v9+ZdDxMX5X222tPnBISf2yOoi2n2aumUo3I5DutBJuzQ2Mq3P067563j0DZqkqdnCQpm53QNtLU/7EP4cIA==" saltValue="vNAfCyG01r6fuQu11S9MD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13463</v>
      </c>
      <c r="D6" s="20">
        <f t="shared" si="3"/>
        <v>46</v>
      </c>
      <c r="E6" s="20">
        <f t="shared" si="3"/>
        <v>1</v>
      </c>
      <c r="F6" s="20">
        <f t="shared" si="3"/>
        <v>0</v>
      </c>
      <c r="G6" s="20">
        <f t="shared" si="3"/>
        <v>1</v>
      </c>
      <c r="H6" s="20" t="str">
        <f t="shared" si="3"/>
        <v>北海道　八雲町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66.84</v>
      </c>
      <c r="P6" s="21">
        <f t="shared" si="3"/>
        <v>79.5</v>
      </c>
      <c r="Q6" s="21">
        <f t="shared" si="3"/>
        <v>3630</v>
      </c>
      <c r="R6" s="21">
        <f t="shared" si="3"/>
        <v>15050</v>
      </c>
      <c r="S6" s="21">
        <f t="shared" si="3"/>
        <v>956.08</v>
      </c>
      <c r="T6" s="21">
        <f t="shared" si="3"/>
        <v>15.74</v>
      </c>
      <c r="U6" s="21">
        <f t="shared" si="3"/>
        <v>11856</v>
      </c>
      <c r="V6" s="21">
        <f t="shared" si="3"/>
        <v>50.76</v>
      </c>
      <c r="W6" s="21">
        <f t="shared" si="3"/>
        <v>233.57</v>
      </c>
      <c r="X6" s="22">
        <f>IF(X7="",NA(),X7)</f>
        <v>103.66</v>
      </c>
      <c r="Y6" s="22">
        <f t="shared" ref="Y6:AG6" si="4">IF(Y7="",NA(),Y7)</f>
        <v>101.28</v>
      </c>
      <c r="Z6" s="22">
        <f t="shared" si="4"/>
        <v>102.93</v>
      </c>
      <c r="AA6" s="22">
        <f t="shared" si="4"/>
        <v>104.24</v>
      </c>
      <c r="AB6" s="22">
        <f t="shared" si="4"/>
        <v>104.13</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380.13</v>
      </c>
      <c r="AU6" s="22">
        <f t="shared" ref="AU6:BC6" si="6">IF(AU7="",NA(),AU7)</f>
        <v>421.26</v>
      </c>
      <c r="AV6" s="22">
        <f t="shared" si="6"/>
        <v>404.04</v>
      </c>
      <c r="AW6" s="22">
        <f t="shared" si="6"/>
        <v>391.91</v>
      </c>
      <c r="AX6" s="22">
        <f t="shared" si="6"/>
        <v>408.01</v>
      </c>
      <c r="AY6" s="22">
        <f t="shared" si="6"/>
        <v>359.7</v>
      </c>
      <c r="AZ6" s="22">
        <f t="shared" si="6"/>
        <v>362.93</v>
      </c>
      <c r="BA6" s="22">
        <f t="shared" si="6"/>
        <v>371.81</v>
      </c>
      <c r="BB6" s="22">
        <f t="shared" si="6"/>
        <v>384.23</v>
      </c>
      <c r="BC6" s="22">
        <f t="shared" si="6"/>
        <v>364.3</v>
      </c>
      <c r="BD6" s="21" t="str">
        <f>IF(BD7="","",IF(BD7="-","【-】","【"&amp;SUBSTITUTE(TEXT(BD7,"#,##0.00"),"-","△")&amp;"】"))</f>
        <v>【252.29】</v>
      </c>
      <c r="BE6" s="22">
        <f>IF(BE7="",NA(),BE7)</f>
        <v>703.58</v>
      </c>
      <c r="BF6" s="22">
        <f t="shared" ref="BF6:BN6" si="7">IF(BF7="",NA(),BF7)</f>
        <v>690.55</v>
      </c>
      <c r="BG6" s="22">
        <f t="shared" si="7"/>
        <v>678.1</v>
      </c>
      <c r="BH6" s="22">
        <f t="shared" si="7"/>
        <v>653.55999999999995</v>
      </c>
      <c r="BI6" s="22">
        <f t="shared" si="7"/>
        <v>624.16999999999996</v>
      </c>
      <c r="BJ6" s="22">
        <f t="shared" si="7"/>
        <v>447.01</v>
      </c>
      <c r="BK6" s="22">
        <f t="shared" si="7"/>
        <v>439.05</v>
      </c>
      <c r="BL6" s="22">
        <f t="shared" si="7"/>
        <v>465.85</v>
      </c>
      <c r="BM6" s="22">
        <f t="shared" si="7"/>
        <v>439.43</v>
      </c>
      <c r="BN6" s="22">
        <f t="shared" si="7"/>
        <v>438.41</v>
      </c>
      <c r="BO6" s="21" t="str">
        <f>IF(BO7="","",IF(BO7="-","【-】","【"&amp;SUBSTITUTE(TEXT(BO7,"#,##0.00"),"-","△")&amp;"】"))</f>
        <v>【268.07】</v>
      </c>
      <c r="BP6" s="22">
        <f>IF(BP7="",NA(),BP7)</f>
        <v>96.26</v>
      </c>
      <c r="BQ6" s="22">
        <f t="shared" ref="BQ6:BY6" si="8">IF(BQ7="",NA(),BQ7)</f>
        <v>94.04</v>
      </c>
      <c r="BR6" s="22">
        <f t="shared" si="8"/>
        <v>96.09</v>
      </c>
      <c r="BS6" s="22">
        <f t="shared" si="8"/>
        <v>98.28</v>
      </c>
      <c r="BT6" s="22">
        <f t="shared" si="8"/>
        <v>97.17</v>
      </c>
      <c r="BU6" s="22">
        <f t="shared" si="8"/>
        <v>95.81</v>
      </c>
      <c r="BV6" s="22">
        <f t="shared" si="8"/>
        <v>95.26</v>
      </c>
      <c r="BW6" s="22">
        <f t="shared" si="8"/>
        <v>92.39</v>
      </c>
      <c r="BX6" s="22">
        <f t="shared" si="8"/>
        <v>94.41</v>
      </c>
      <c r="BY6" s="22">
        <f t="shared" si="8"/>
        <v>90.96</v>
      </c>
      <c r="BZ6" s="21" t="str">
        <f>IF(BZ7="","",IF(BZ7="-","【-】","【"&amp;SUBSTITUTE(TEXT(BZ7,"#,##0.00"),"-","△")&amp;"】"))</f>
        <v>【97.47】</v>
      </c>
      <c r="CA6" s="22">
        <f>IF(CA7="",NA(),CA7)</f>
        <v>183.21</v>
      </c>
      <c r="CB6" s="22">
        <f t="shared" ref="CB6:CJ6" si="9">IF(CB7="",NA(),CB7)</f>
        <v>187.36</v>
      </c>
      <c r="CC6" s="22">
        <f t="shared" si="9"/>
        <v>185.86</v>
      </c>
      <c r="CD6" s="22">
        <f t="shared" si="9"/>
        <v>182.03</v>
      </c>
      <c r="CE6" s="22">
        <f t="shared" si="9"/>
        <v>184.82</v>
      </c>
      <c r="CF6" s="22">
        <f t="shared" si="9"/>
        <v>189.58</v>
      </c>
      <c r="CG6" s="22">
        <f t="shared" si="9"/>
        <v>192.82</v>
      </c>
      <c r="CH6" s="22">
        <f t="shared" si="9"/>
        <v>192.98</v>
      </c>
      <c r="CI6" s="22">
        <f t="shared" si="9"/>
        <v>192.13</v>
      </c>
      <c r="CJ6" s="22">
        <f t="shared" si="9"/>
        <v>197.04</v>
      </c>
      <c r="CK6" s="21" t="str">
        <f>IF(CK7="","",IF(CK7="-","【-】","【"&amp;SUBSTITUTE(TEXT(CK7,"#,##0.00"),"-","△")&amp;"】"))</f>
        <v>【174.75】</v>
      </c>
      <c r="CL6" s="22">
        <f>IF(CL7="",NA(),CL7)</f>
        <v>82.54</v>
      </c>
      <c r="CM6" s="22">
        <f t="shared" ref="CM6:CU6" si="10">IF(CM7="",NA(),CM7)</f>
        <v>83.9</v>
      </c>
      <c r="CN6" s="22">
        <f t="shared" si="10"/>
        <v>79.66</v>
      </c>
      <c r="CO6" s="22">
        <f t="shared" si="10"/>
        <v>77.16</v>
      </c>
      <c r="CP6" s="22">
        <f t="shared" si="10"/>
        <v>79.09</v>
      </c>
      <c r="CQ6" s="22">
        <f t="shared" si="10"/>
        <v>55.22</v>
      </c>
      <c r="CR6" s="22">
        <f t="shared" si="10"/>
        <v>54.05</v>
      </c>
      <c r="CS6" s="22">
        <f t="shared" si="10"/>
        <v>54.43</v>
      </c>
      <c r="CT6" s="22">
        <f t="shared" si="10"/>
        <v>53.87</v>
      </c>
      <c r="CU6" s="22">
        <f t="shared" si="10"/>
        <v>54.49</v>
      </c>
      <c r="CV6" s="21" t="str">
        <f>IF(CV7="","",IF(CV7="-","【-】","【"&amp;SUBSTITUTE(TEXT(CV7,"#,##0.00"),"-","△")&amp;"】"))</f>
        <v>【59.97】</v>
      </c>
      <c r="CW6" s="22">
        <f>IF(CW7="",NA(),CW7)</f>
        <v>83.47</v>
      </c>
      <c r="CX6" s="22">
        <f t="shared" ref="CX6:DF6" si="11">IF(CX7="",NA(),CX7)</f>
        <v>78.27</v>
      </c>
      <c r="CY6" s="22">
        <f t="shared" si="11"/>
        <v>80.760000000000005</v>
      </c>
      <c r="CZ6" s="22">
        <f t="shared" si="11"/>
        <v>82.37</v>
      </c>
      <c r="DA6" s="22">
        <f t="shared" si="11"/>
        <v>79.45</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50.77</v>
      </c>
      <c r="DI6" s="22">
        <f t="shared" ref="DI6:DQ6" si="12">IF(DI7="",NA(),DI7)</f>
        <v>52.32</v>
      </c>
      <c r="DJ6" s="22">
        <f t="shared" si="12"/>
        <v>53.58</v>
      </c>
      <c r="DK6" s="22">
        <f t="shared" si="12"/>
        <v>54.91</v>
      </c>
      <c r="DL6" s="22">
        <f t="shared" si="12"/>
        <v>52.12</v>
      </c>
      <c r="DM6" s="22">
        <f t="shared" si="12"/>
        <v>47.97</v>
      </c>
      <c r="DN6" s="22">
        <f t="shared" si="12"/>
        <v>49.12</v>
      </c>
      <c r="DO6" s="22">
        <f t="shared" si="12"/>
        <v>49.39</v>
      </c>
      <c r="DP6" s="22">
        <f t="shared" si="12"/>
        <v>50.75</v>
      </c>
      <c r="DQ6" s="22">
        <f t="shared" si="12"/>
        <v>51.72</v>
      </c>
      <c r="DR6" s="21" t="str">
        <f>IF(DR7="","",IF(DR7="-","【-】","【"&amp;SUBSTITUTE(TEXT(DR7,"#,##0.00"),"-","△")&amp;"】"))</f>
        <v>【51.51】</v>
      </c>
      <c r="DS6" s="22">
        <f>IF(DS7="",NA(),DS7)</f>
        <v>3.16</v>
      </c>
      <c r="DT6" s="22">
        <f t="shared" ref="DT6:EB6" si="13">IF(DT7="",NA(),DT7)</f>
        <v>8.4700000000000006</v>
      </c>
      <c r="DU6" s="22">
        <f t="shared" si="13"/>
        <v>8.7200000000000006</v>
      </c>
      <c r="DV6" s="22">
        <f t="shared" si="13"/>
        <v>11.68</v>
      </c>
      <c r="DW6" s="22">
        <f t="shared" si="13"/>
        <v>15.66</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1.1599999999999999</v>
      </c>
      <c r="EE6" s="22">
        <f t="shared" ref="EE6:EM6" si="14">IF(EE7="",NA(),EE7)</f>
        <v>0.48</v>
      </c>
      <c r="EF6" s="22">
        <f t="shared" si="14"/>
        <v>0.44</v>
      </c>
      <c r="EG6" s="22">
        <f t="shared" si="14"/>
        <v>0.27</v>
      </c>
      <c r="EH6" s="22">
        <f t="shared" si="14"/>
        <v>0.35</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13463</v>
      </c>
      <c r="D7" s="24">
        <v>46</v>
      </c>
      <c r="E7" s="24">
        <v>1</v>
      </c>
      <c r="F7" s="24">
        <v>0</v>
      </c>
      <c r="G7" s="24">
        <v>1</v>
      </c>
      <c r="H7" s="24" t="s">
        <v>93</v>
      </c>
      <c r="I7" s="24" t="s">
        <v>94</v>
      </c>
      <c r="J7" s="24" t="s">
        <v>95</v>
      </c>
      <c r="K7" s="24" t="s">
        <v>96</v>
      </c>
      <c r="L7" s="24" t="s">
        <v>97</v>
      </c>
      <c r="M7" s="24" t="s">
        <v>98</v>
      </c>
      <c r="N7" s="25" t="s">
        <v>99</v>
      </c>
      <c r="O7" s="25">
        <v>66.84</v>
      </c>
      <c r="P7" s="25">
        <v>79.5</v>
      </c>
      <c r="Q7" s="25">
        <v>3630</v>
      </c>
      <c r="R7" s="25">
        <v>15050</v>
      </c>
      <c r="S7" s="25">
        <v>956.08</v>
      </c>
      <c r="T7" s="25">
        <v>15.74</v>
      </c>
      <c r="U7" s="25">
        <v>11856</v>
      </c>
      <c r="V7" s="25">
        <v>50.76</v>
      </c>
      <c r="W7" s="25">
        <v>233.57</v>
      </c>
      <c r="X7" s="25">
        <v>103.66</v>
      </c>
      <c r="Y7" s="25">
        <v>101.28</v>
      </c>
      <c r="Z7" s="25">
        <v>102.93</v>
      </c>
      <c r="AA7" s="25">
        <v>104.24</v>
      </c>
      <c r="AB7" s="25">
        <v>104.13</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380.13</v>
      </c>
      <c r="AU7" s="25">
        <v>421.26</v>
      </c>
      <c r="AV7" s="25">
        <v>404.04</v>
      </c>
      <c r="AW7" s="25">
        <v>391.91</v>
      </c>
      <c r="AX7" s="25">
        <v>408.01</v>
      </c>
      <c r="AY7" s="25">
        <v>359.7</v>
      </c>
      <c r="AZ7" s="25">
        <v>362.93</v>
      </c>
      <c r="BA7" s="25">
        <v>371.81</v>
      </c>
      <c r="BB7" s="25">
        <v>384.23</v>
      </c>
      <c r="BC7" s="25">
        <v>364.3</v>
      </c>
      <c r="BD7" s="25">
        <v>252.29</v>
      </c>
      <c r="BE7" s="25">
        <v>703.58</v>
      </c>
      <c r="BF7" s="25">
        <v>690.55</v>
      </c>
      <c r="BG7" s="25">
        <v>678.1</v>
      </c>
      <c r="BH7" s="25">
        <v>653.55999999999995</v>
      </c>
      <c r="BI7" s="25">
        <v>624.16999999999996</v>
      </c>
      <c r="BJ7" s="25">
        <v>447.01</v>
      </c>
      <c r="BK7" s="25">
        <v>439.05</v>
      </c>
      <c r="BL7" s="25">
        <v>465.85</v>
      </c>
      <c r="BM7" s="25">
        <v>439.43</v>
      </c>
      <c r="BN7" s="25">
        <v>438.41</v>
      </c>
      <c r="BO7" s="25">
        <v>268.07</v>
      </c>
      <c r="BP7" s="25">
        <v>96.26</v>
      </c>
      <c r="BQ7" s="25">
        <v>94.04</v>
      </c>
      <c r="BR7" s="25">
        <v>96.09</v>
      </c>
      <c r="BS7" s="25">
        <v>98.28</v>
      </c>
      <c r="BT7" s="25">
        <v>97.17</v>
      </c>
      <c r="BU7" s="25">
        <v>95.81</v>
      </c>
      <c r="BV7" s="25">
        <v>95.26</v>
      </c>
      <c r="BW7" s="25">
        <v>92.39</v>
      </c>
      <c r="BX7" s="25">
        <v>94.41</v>
      </c>
      <c r="BY7" s="25">
        <v>90.96</v>
      </c>
      <c r="BZ7" s="25">
        <v>97.47</v>
      </c>
      <c r="CA7" s="25">
        <v>183.21</v>
      </c>
      <c r="CB7" s="25">
        <v>187.36</v>
      </c>
      <c r="CC7" s="25">
        <v>185.86</v>
      </c>
      <c r="CD7" s="25">
        <v>182.03</v>
      </c>
      <c r="CE7" s="25">
        <v>184.82</v>
      </c>
      <c r="CF7" s="25">
        <v>189.58</v>
      </c>
      <c r="CG7" s="25">
        <v>192.82</v>
      </c>
      <c r="CH7" s="25">
        <v>192.98</v>
      </c>
      <c r="CI7" s="25">
        <v>192.13</v>
      </c>
      <c r="CJ7" s="25">
        <v>197.04</v>
      </c>
      <c r="CK7" s="25">
        <v>174.75</v>
      </c>
      <c r="CL7" s="25">
        <v>82.54</v>
      </c>
      <c r="CM7" s="25">
        <v>83.9</v>
      </c>
      <c r="CN7" s="25">
        <v>79.66</v>
      </c>
      <c r="CO7" s="25">
        <v>77.16</v>
      </c>
      <c r="CP7" s="25">
        <v>79.09</v>
      </c>
      <c r="CQ7" s="25">
        <v>55.22</v>
      </c>
      <c r="CR7" s="25">
        <v>54.05</v>
      </c>
      <c r="CS7" s="25">
        <v>54.43</v>
      </c>
      <c r="CT7" s="25">
        <v>53.87</v>
      </c>
      <c r="CU7" s="25">
        <v>54.49</v>
      </c>
      <c r="CV7" s="25">
        <v>59.97</v>
      </c>
      <c r="CW7" s="25">
        <v>83.47</v>
      </c>
      <c r="CX7" s="25">
        <v>78.27</v>
      </c>
      <c r="CY7" s="25">
        <v>80.760000000000005</v>
      </c>
      <c r="CZ7" s="25">
        <v>82.37</v>
      </c>
      <c r="DA7" s="25">
        <v>79.45</v>
      </c>
      <c r="DB7" s="25">
        <v>80.930000000000007</v>
      </c>
      <c r="DC7" s="25">
        <v>80.510000000000005</v>
      </c>
      <c r="DD7" s="25">
        <v>79.44</v>
      </c>
      <c r="DE7" s="25">
        <v>79.489999999999995</v>
      </c>
      <c r="DF7" s="25">
        <v>78.8</v>
      </c>
      <c r="DG7" s="25">
        <v>89.76</v>
      </c>
      <c r="DH7" s="25">
        <v>50.77</v>
      </c>
      <c r="DI7" s="25">
        <v>52.32</v>
      </c>
      <c r="DJ7" s="25">
        <v>53.58</v>
      </c>
      <c r="DK7" s="25">
        <v>54.91</v>
      </c>
      <c r="DL7" s="25">
        <v>52.12</v>
      </c>
      <c r="DM7" s="25">
        <v>47.97</v>
      </c>
      <c r="DN7" s="25">
        <v>49.12</v>
      </c>
      <c r="DO7" s="25">
        <v>49.39</v>
      </c>
      <c r="DP7" s="25">
        <v>50.75</v>
      </c>
      <c r="DQ7" s="25">
        <v>51.72</v>
      </c>
      <c r="DR7" s="25">
        <v>51.51</v>
      </c>
      <c r="DS7" s="25">
        <v>3.16</v>
      </c>
      <c r="DT7" s="25">
        <v>8.4700000000000006</v>
      </c>
      <c r="DU7" s="25">
        <v>8.7200000000000006</v>
      </c>
      <c r="DV7" s="25">
        <v>11.68</v>
      </c>
      <c r="DW7" s="25">
        <v>15.66</v>
      </c>
      <c r="DX7" s="25">
        <v>15.33</v>
      </c>
      <c r="DY7" s="25">
        <v>16.760000000000002</v>
      </c>
      <c r="DZ7" s="25">
        <v>18.57</v>
      </c>
      <c r="EA7" s="25">
        <v>21.14</v>
      </c>
      <c r="EB7" s="25">
        <v>22.12</v>
      </c>
      <c r="EC7" s="25">
        <v>23.75</v>
      </c>
      <c r="ED7" s="25">
        <v>1.1599999999999999</v>
      </c>
      <c r="EE7" s="25">
        <v>0.48</v>
      </c>
      <c r="EF7" s="25">
        <v>0.44</v>
      </c>
      <c r="EG7" s="25">
        <v>0.27</v>
      </c>
      <c r="EH7" s="25">
        <v>0.35</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環境水道課 松本　俊紀</cp:lastModifiedBy>
  <cp:lastPrinted>2024-02-20T06:29:46Z</cp:lastPrinted>
  <dcterms:created xsi:type="dcterms:W3CDTF">2023-12-05T00:46:55Z</dcterms:created>
  <dcterms:modified xsi:type="dcterms:W3CDTF">2024-02-20T06:50:15Z</dcterms:modified>
  <cp:category/>
</cp:coreProperties>
</file>