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takahashi\Desktop\02 下水道事業\04 提出\"/>
    </mc:Choice>
  </mc:AlternateContent>
  <workbookProtection workbookAlgorithmName="SHA-512" workbookHashValue="sXZwpYIBD3nAe8xo+lRyTrO5165SS2wlcR0iZomHzwoKVYfKgYIgsg2PKoIRoR8uwciAB6t+u+brMxwqNTiMDg==" workbookSaltValue="Mh32c3bFYRWJYiAlMtrkV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<sst xmlns="http://schemas.openxmlformats.org/spreadsheetml/2006/main" count="236" uniqueCount="120">
  <si>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</si>
  <si>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</si>
  <si>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</si>
  <si>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</si>
  <si>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</si>
  <si>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</si>
  <si>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</si>
  <si>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</si>
  <si>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</si>
  <si>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</si>
  <si>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</si>
  <si>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</si>
  <si>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</si>
  <si>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</si>
  <si>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</si>
  <si>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</si>
  <si>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</si>
  <si>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</si>
  <si>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</si>
  <si>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</si>
  <si>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</si>
  <si>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</si>
  <si>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</si>
  <si>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</si>
  <si>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</si>
  <si>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</si>
  <si>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</si>
  <si>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</si>
  <si>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</si>
  <si>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</si>
  <si>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</si>
  <si>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</si>
  <si>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</si>
  <si>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</si>
  <si>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</si>
  <si>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</si>
  <si>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</si>
  <si>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</si>
  <si>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</si>
  <si>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</si>
  <si>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</si>
  <si>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</si>
  <si>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</si>
  <si>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</si>
  <si>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</si>
  <si>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</si>
  <si>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</si>
  <si>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</si>
  <si>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</si>
  <si>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</si>
  <si>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</si>
  <si>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</si>
  <si>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</si>
  <si>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</si>
  <si>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</si>
  <si>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</si>
  <si>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</si>
  <si>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</si>
  <si>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</si>
  <si>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</si>
  <si>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</si>
  <si>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</si>
  <si>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</si>
  <si>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</si>
  <si>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</si>
  <si>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</si>
  <si>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</si>
  <si>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</si>
  <si>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</si>
  <si>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</si>
  <si>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</si>
  <si>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</si>
  <si>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</si>
  <si>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</si>
  <si>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</si>
  <si>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</si>
  <si>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</si>
  <si>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</si>
  <si>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</si>
  <si>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</si>
  <si>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</si>
  <si>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</si>
  <si>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</si>
  <si>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</si>
  <si>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</si>
  <si>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</si>
  <si>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</si>
  <si>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</si>
  <si>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</si>
  <si>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</si>
  <si>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</si>
  <si>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</si>
  <si>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</si>
  <si>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</si>
  <si>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</si>
  <si>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</si>
  <si>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</si>
  <si>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</si>
  <si>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八雲町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</si>
  <si>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</si>
  <si>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</si>
  <si>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</si>
  <si>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</si>
  <si>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</si>
  <si>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</si>
  <si>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</si>
  <si>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</si>
  <si>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</si>
  <si>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</si>
  <si>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</si>
  <si>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</si>
  <si>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</si>
  <si>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</si>
  <si>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</si>
  <si>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</si>
  <si>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</si>
  <si>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</si>
  <si>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①収益的収支比率については、平成29年度以降も引き続き90％以上を維持しており、概ね健全な経営であるが、更なる収入増とコスト削減が求められる。
④企業債残高対事業規模比率について、類似団体平均値を下回っているが、今後は施設の大規模修繕・更新により、多額の起債借入が発生する。ストックマネジメントに基づき、計画的に建設改良事業を進めることで、起債借入額を平準化し、起債残高の抑制に努める。（令和２年度当該値は664.55）
⑤経費回収率については、類似団体平均値を上回っており、概ね健全な経営である。
⑥汚水処理原価については、令和３年度に類似団体平均値を下回り、維持管理費削減等の効果が出たものと思われる。
⑦施設利用率及び⑧水洗化率については、類似団体平均値を上回っており、適切に下水道施設が利用されている。
　以上のことから類似団体と比較すると、概ね健全な経営であるが、使用料改定による収入増と更なる維持管理費等のコスト削減による経営改善や効率的な経営に努めていく必要がある。</t>
    <rPh sb="23" eb="24">
      <t>ヒ</t>
    </rPh>
    <rPh sb="25" eb="26">
      <t>ツヅ</t>
    </rPh>
    <rPh sb="52" eb="53">
      <t>サラ</t>
    </rPh>
    <rPh sb="55" eb="58">
      <t>シュウニュウゾウ</t>
    </rPh>
    <rPh sb="62" eb="64">
      <t>サクゲン</t>
    </rPh>
    <rPh sb="65" eb="66">
      <t>モト</t>
    </rPh>
    <rPh sb="98" eb="100">
      <t>シタマワ</t>
    </rPh>
    <rPh sb="106" eb="108">
      <t>コンゴ</t>
    </rPh>
    <rPh sb="109" eb="111">
      <t>シセツ</t>
    </rPh>
    <rPh sb="112" eb="115">
      <t>ダイキボ</t>
    </rPh>
    <rPh sb="115" eb="117">
      <t>シュウゼン</t>
    </rPh>
    <rPh sb="118" eb="120">
      <t>コウシン</t>
    </rPh>
    <rPh sb="124" eb="126">
      <t>タガク</t>
    </rPh>
    <rPh sb="132" eb="134">
      <t>ハッセイ</t>
    </rPh>
    <rPh sb="148" eb="149">
      <t>モト</t>
    </rPh>
    <rPh sb="152" eb="155">
      <t>ケイカクテキ</t>
    </rPh>
    <rPh sb="156" eb="158">
      <t>ケンセツ</t>
    </rPh>
    <rPh sb="158" eb="160">
      <t>カイリョウ</t>
    </rPh>
    <rPh sb="160" eb="162">
      <t>ジギョウ</t>
    </rPh>
    <rPh sb="163" eb="164">
      <t>スス</t>
    </rPh>
    <rPh sb="170" eb="172">
      <t>キサイ</t>
    </rPh>
    <rPh sb="172" eb="174">
      <t>カリイ</t>
    </rPh>
    <rPh sb="174" eb="175">
      <t>ガク</t>
    </rPh>
    <rPh sb="176" eb="179">
      <t>ヘイジュンカ</t>
    </rPh>
    <rPh sb="181" eb="185">
      <t>キサイザンダカ</t>
    </rPh>
    <rPh sb="186" eb="188">
      <t>ヨクセイ</t>
    </rPh>
    <rPh sb="189" eb="190">
      <t>ツト</t>
    </rPh>
    <rPh sb="231" eb="233">
      <t>ウワマワ</t>
    </rPh>
    <rPh sb="238" eb="239">
      <t>オオム</t>
    </rPh>
    <rPh sb="240" eb="242">
      <t>ケンゼン</t>
    </rPh>
    <rPh sb="243" eb="245">
      <t>ケイエイ</t>
    </rPh>
    <rPh sb="263" eb="265">
      <t>レイワ</t>
    </rPh>
    <rPh sb="266" eb="268">
      <t>ネンド</t>
    </rPh>
    <rPh sb="277" eb="279">
      <t>シタマワ</t>
    </rPh>
    <rPh sb="290" eb="292">
      <t>コウカ</t>
    </rPh>
    <rPh sb="293" eb="294">
      <t>デ</t>
    </rPh>
    <rPh sb="298" eb="299">
      <t>オモ</t>
    </rPh>
    <rPh sb="331" eb="333">
      <t>ウワマワ</t>
    </rPh>
    <rPh sb="387" eb="390">
      <t>シヨウリョウ</t>
    </rPh>
    <rPh sb="390" eb="392">
      <t>カイテイ</t>
    </rPh>
    <rPh sb="395" eb="398">
      <t>シュウニュウゾウ</t>
    </rPh>
    <rPh sb="399" eb="400">
      <t>サラ</t>
    </rPh>
    <rPh sb="407" eb="408">
      <t>トウ</t>
    </rPh>
    <phoneticPr fontId="4"/>
  </si>
  <si>
    <t>　供用開始から約26年を経過しているが、管渠については、いまだ耐用年数の50年を経過していないため、現時点では老朽化しているとは言い切れない。
　しかし、機械・設備については、耐用年数の15年を経過しており、令和元年度から随時更新を始めている。
　今後は施設全体が徐々に老朽化していくことが予想されるため、計画的な更新を検討していく必要があり、処理場の機械設備等更新やマンホールポンプ所の更新を順次行う予定である。</t>
    <rPh sb="7" eb="8">
      <t>ヤク</t>
    </rPh>
    <rPh sb="38" eb="39">
      <t>ネン</t>
    </rPh>
    <rPh sb="50" eb="53">
      <t>ゲンジテン</t>
    </rPh>
    <rPh sb="64" eb="65">
      <t>イ</t>
    </rPh>
    <rPh sb="66" eb="67">
      <t>キ</t>
    </rPh>
    <rPh sb="77" eb="79">
      <t>キカイ</t>
    </rPh>
    <rPh sb="80" eb="82">
      <t>セツビ</t>
    </rPh>
    <rPh sb="88" eb="90">
      <t>タイヨウ</t>
    </rPh>
    <rPh sb="90" eb="92">
      <t>ネンスウ</t>
    </rPh>
    <rPh sb="95" eb="96">
      <t>ネン</t>
    </rPh>
    <rPh sb="97" eb="99">
      <t>ケイカ</t>
    </rPh>
    <rPh sb="104" eb="106">
      <t>レイワ</t>
    </rPh>
    <rPh sb="106" eb="107">
      <t>ゲン</t>
    </rPh>
    <rPh sb="107" eb="109">
      <t>ネンド</t>
    </rPh>
    <rPh sb="111" eb="113">
      <t>ズイジ</t>
    </rPh>
    <rPh sb="113" eb="115">
      <t>コウシン</t>
    </rPh>
    <rPh sb="116" eb="117">
      <t>ハジ</t>
    </rPh>
    <rPh sb="127" eb="129">
      <t>シセツ</t>
    </rPh>
    <rPh sb="129" eb="131">
      <t>ゼンタイ</t>
    </rPh>
    <rPh sb="172" eb="175">
      <t>ショリジョウ</t>
    </rPh>
    <rPh sb="176" eb="178">
      <t>キカイ</t>
    </rPh>
    <rPh sb="178" eb="180">
      <t>セツビ</t>
    </rPh>
    <rPh sb="180" eb="181">
      <t>トウ</t>
    </rPh>
    <rPh sb="181" eb="183">
      <t>コウシン</t>
    </rPh>
    <rPh sb="192" eb="193">
      <t>ショ</t>
    </rPh>
    <rPh sb="194" eb="196">
      <t>コウシン</t>
    </rPh>
    <rPh sb="197" eb="199">
      <t>ジュンジ</t>
    </rPh>
    <rPh sb="199" eb="200">
      <t>オコナ</t>
    </rPh>
    <rPh sb="201" eb="203">
      <t>ヨテイ</t>
    </rPh>
    <phoneticPr fontId="4"/>
  </si>
  <si>
    <t>　現在は、類似団体と比較して、概ね良好な経営であるが、維持管理費削減等の課題は残る。
　また、将来的に人口減少による使用料収入の減、施設老朽化による更新費用の増大など、厳しい経営状況が予想されることから、常に先を見据えた計画的な経営を行っていく必要がある。
　そのため、令和６年４月からの公営企業会計の適用を進めるとともに、合わせて使用料改定について検討する。</t>
    <rPh sb="89" eb="91">
      <t>ジョウキョウ</t>
    </rPh>
    <rPh sb="135" eb="137">
      <t>レイワ</t>
    </rPh>
    <rPh sb="138" eb="139">
      <t>ネン</t>
    </rPh>
    <rPh sb="140" eb="141">
      <t>ツキ</t>
    </rPh>
    <rPh sb="144" eb="146">
      <t>コウエイ</t>
    </rPh>
    <rPh sb="146" eb="148">
      <t>キギョウ</t>
    </rPh>
    <rPh sb="148" eb="150">
      <t>カイケイ</t>
    </rPh>
    <rPh sb="151" eb="153">
      <t>テキヨウ</t>
    </rPh>
    <rPh sb="154" eb="155">
      <t>スス</t>
    </rPh>
    <rPh sb="162" eb="163">
      <t>ア</t>
    </rPh>
    <rPh sb="166" eb="169">
      <t>シヨウリョウ</t>
    </rPh>
    <rPh sb="169" eb="171">
      <t>カイテイ</t>
    </rPh>
    <rPh sb="175" eb="17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</si>
</sst>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63-46A1-A791-699ED47E73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0.13</c:v>
                </c:pt>
                <c:pt idx="2">
                  <c:v>0.1</c:v>
                </c:pt>
                <c:pt idx="3">
                  <c:v>0.32</c:v>
                </c:pt>
                <c:pt idx="4">
                  <c:v>0.1</c:v>
                </c:pt>
              </c:numCache>
            </c:numRef>
          </c:val>
          <c:smooth val="0"/>
          <c:extLst>
            <c:ext xmlns:c16="http://schemas.microsoft.com/office/drawing/2014/chart" uri="{C3380CC4-5D6E-409C-BE32-E72D297353CC}">
              <c16:uniqueId val="{00000001-5863-46A1-A791-699ED47E73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70.52</c:v>
                </c:pt>
                <c:pt idx="1">
                  <c:v>68.91</c:v>
                </c:pt>
                <c:pt idx="2">
                  <c:v>66.739999999999995</c:v>
                </c:pt>
                <c:pt idx="3">
                  <c:v>64.53</c:v>
                </c:pt>
                <c:pt idx="4">
                  <c:v>63.59</c:v>
                </c:pt>
              </c:numCache>
            </c:numRef>
          </c:val>
          <c:extLst>
            <c:ext xmlns:c16="http://schemas.microsoft.com/office/drawing/2014/chart" uri="{C3380CC4-5D6E-409C-BE32-E72D297353CC}">
              <c16:uniqueId val="{00000000-474E-46B6-A034-1A717321CFE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c:v>
                </c:pt>
                <c:pt idx="1">
                  <c:v>52.58</c:v>
                </c:pt>
                <c:pt idx="2">
                  <c:v>49.27</c:v>
                </c:pt>
                <c:pt idx="3">
                  <c:v>49.47</c:v>
                </c:pt>
                <c:pt idx="4">
                  <c:v>48.19</c:v>
                </c:pt>
              </c:numCache>
            </c:numRef>
          </c:val>
          <c:smooth val="0"/>
          <c:extLst>
            <c:ext xmlns:c16="http://schemas.microsoft.com/office/drawing/2014/chart" uri="{C3380CC4-5D6E-409C-BE32-E72D297353CC}">
              <c16:uniqueId val="{00000001-474E-46B6-A034-1A717321CFE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97.71</c:v>
                </c:pt>
                <c:pt idx="1">
                  <c:v>94.45</c:v>
                </c:pt>
                <c:pt idx="2">
                  <c:v>95.09</c:v>
                </c:pt>
                <c:pt idx="3">
                  <c:v>96.11</c:v>
                </c:pt>
                <c:pt idx="4">
                  <c:v>95.8</c:v>
                </c:pt>
              </c:numCache>
            </c:numRef>
          </c:val>
          <c:extLst>
            <c:ext xmlns:c16="http://schemas.microsoft.com/office/drawing/2014/chart" uri="{C3380CC4-5D6E-409C-BE32-E72D297353CC}">
              <c16:uniqueId val="{00000000-37D9-431F-9CE4-B184019275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83.51</c:v>
                </c:pt>
                <c:pt idx="1">
                  <c:v>83.02</c:v>
                </c:pt>
                <c:pt idx="2">
                  <c:v>83.16</c:v>
                </c:pt>
                <c:pt idx="3">
                  <c:v>82.06</c:v>
                </c:pt>
                <c:pt idx="4">
                  <c:v>82.26</c:v>
                </c:pt>
              </c:numCache>
            </c:numRef>
          </c:val>
          <c:smooth val="0"/>
          <c:extLst>
            <c:ext xmlns:c16="http://schemas.microsoft.com/office/drawing/2014/chart" uri="{C3380CC4-5D6E-409C-BE32-E72D297353CC}">
              <c16:uniqueId val="{00000001-37D9-431F-9CE4-B184019275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96.93</c:v>
                </c:pt>
                <c:pt idx="1">
                  <c:v>94.67</c:v>
                </c:pt>
                <c:pt idx="2">
                  <c:v>95.37</c:v>
                </c:pt>
                <c:pt idx="3">
                  <c:v>94.78</c:v>
                </c:pt>
                <c:pt idx="4">
                  <c:v>94.03</c:v>
                </c:pt>
              </c:numCache>
            </c:numRef>
          </c:val>
          <c:extLst>
            <c:ext xmlns:c16="http://schemas.microsoft.com/office/drawing/2014/chart" uri="{C3380CC4-5D6E-409C-BE32-E72D297353CC}">
              <c16:uniqueId val="{00000000-DDC5-4414-A2B1-E2A8568441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C5-4414-A2B1-E2A8568441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9-470D-982B-9815718777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9-470D-982B-9815718777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00-4598-9B44-8B2E5C32DE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00-4598-9B44-8B2E5C32DE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4B-4027-BFF8-207D9CC663E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4B-4027-BFF8-207D9CC663E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58-48E0-83F0-4511BC528C6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58-48E0-83F0-4511BC528C6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346.77</c:v>
                </c:pt>
                <c:pt idx="1">
                  <c:v>423.29</c:v>
                </c:pt>
                <c:pt idx="2">
                  <c:v>404.21</c:v>
                </c:pt>
                <c:pt idx="3" formatCode="#,##0.00;&quot;△&quot;#,##0.00">
                  <c:v>0</c:v>
                </c:pt>
                <c:pt idx="4">
                  <c:v>327.64</c:v>
                </c:pt>
              </c:numCache>
            </c:numRef>
          </c:val>
          <c:extLst>
            <c:ext xmlns:c16="http://schemas.microsoft.com/office/drawing/2014/chart" uri="{C3380CC4-5D6E-409C-BE32-E72D297353CC}">
              <c16:uniqueId val="{00000000-4FCA-44FA-8818-4F260E1457C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966.33</c:v>
                </c:pt>
                <c:pt idx="1">
                  <c:v>958.81</c:v>
                </c:pt>
                <c:pt idx="2">
                  <c:v>1130.42</c:v>
                </c:pt>
                <c:pt idx="3">
                  <c:v>1245.0999999999999</c:v>
                </c:pt>
                <c:pt idx="4">
                  <c:v>1108.8</c:v>
                </c:pt>
              </c:numCache>
            </c:numRef>
          </c:val>
          <c:smooth val="0"/>
          <c:extLst>
            <c:ext xmlns:c16="http://schemas.microsoft.com/office/drawing/2014/chart" uri="{C3380CC4-5D6E-409C-BE32-E72D297353CC}">
              <c16:uniqueId val="{00000001-4FCA-44FA-8818-4F260E1457C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99.67</c:v>
                </c:pt>
                <c:pt idx="1">
                  <c:v>95.01</c:v>
                </c:pt>
                <c:pt idx="2">
                  <c:v>98.13</c:v>
                </c:pt>
                <c:pt idx="3">
                  <c:v>76.44</c:v>
                </c:pt>
                <c:pt idx="4">
                  <c:v>91.89</c:v>
                </c:pt>
              </c:numCache>
            </c:numRef>
          </c:val>
          <c:extLst>
            <c:ext xmlns:c16="http://schemas.microsoft.com/office/drawing/2014/chart" uri="{C3380CC4-5D6E-409C-BE32-E72D297353CC}">
              <c16:uniqueId val="{00000000-B388-4916-960B-F27380E469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81.739999999999995</c:v>
                </c:pt>
                <c:pt idx="1">
                  <c:v>82.88</c:v>
                </c:pt>
                <c:pt idx="2">
                  <c:v>74.17</c:v>
                </c:pt>
                <c:pt idx="3">
                  <c:v>79.77</c:v>
                </c:pt>
                <c:pt idx="4">
                  <c:v>79.63</c:v>
                </c:pt>
              </c:numCache>
            </c:numRef>
          </c:val>
          <c:smooth val="0"/>
          <c:extLst>
            <c:ext xmlns:c16="http://schemas.microsoft.com/office/drawing/2014/chart" uri="{C3380CC4-5D6E-409C-BE32-E72D297353CC}">
              <c16:uniqueId val="{00000001-B388-4916-960B-F27380E469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185.95</c:v>
                </c:pt>
                <c:pt idx="1">
                  <c:v>196.85</c:v>
                </c:pt>
                <c:pt idx="2">
                  <c:v>191.42</c:v>
                </c:pt>
                <c:pt idx="3">
                  <c:v>248.69</c:v>
                </c:pt>
                <c:pt idx="4">
                  <c:v>207.34</c:v>
                </c:pt>
              </c:numCache>
            </c:numRef>
          </c:val>
          <c:extLst>
            <c:ext xmlns:c16="http://schemas.microsoft.com/office/drawing/2014/chart" uri="{C3380CC4-5D6E-409C-BE32-E72D297353CC}">
              <c16:uniqueId val="{00000000-78DB-4FC0-A37E-6820016E4FF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194.31</c:v>
                </c:pt>
                <c:pt idx="1">
                  <c:v>190.99</c:v>
                </c:pt>
                <c:pt idx="2">
                  <c:v>230.95</c:v>
                </c:pt>
                <c:pt idx="3">
                  <c:v>214.56</c:v>
                </c:pt>
                <c:pt idx="4">
                  <c:v>213.66</c:v>
                </c:pt>
              </c:numCache>
            </c:numRef>
          </c:val>
          <c:smooth val="0"/>
          <c:extLst>
            <c:ext xmlns:c16="http://schemas.microsoft.com/office/drawing/2014/chart" uri="{C3380CC4-5D6E-409C-BE32-E72D297353CC}">
              <c16:uniqueId val="{00000001-78DB-4FC0-A37E-6820016E4FF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Z46" zoomScaleNormal="100" workbookViewId="0">
      <selection activeCell="CC66" sqref="CC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八雲町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15338</v>
      </c>
      <c r="AM8" s="45"/>
      <c r="AN8" s="45"/>
      <c r="AO8" s="45"/>
      <c r="AP8" s="45"/>
      <c r="AQ8" s="45"/>
      <c r="AR8" s="45"/>
      <c r="AS8" s="45"/>
      <c r="AT8" s="46">
        <f>データ!T6</f>
        <v>956.08</v>
      </c>
      <c r="AU8" s="46"/>
      <c r="AV8" s="46"/>
      <c r="AW8" s="46"/>
      <c r="AX8" s="46"/>
      <c r="AY8" s="46"/>
      <c r="AZ8" s="46"/>
      <c r="BA8" s="46"/>
      <c r="BB8" s="46">
        <f>データ!U6</f>
        <v>16.04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58.63</v>
      </c>
      <c r="Q10" s="46"/>
      <c r="R10" s="46"/>
      <c r="S10" s="46"/>
      <c r="T10" s="46"/>
      <c r="U10" s="46"/>
      <c r="V10" s="46"/>
      <c r="W10" s="46">
        <f>データ!Q6</f>
        <v>93.7</v>
      </c>
      <c r="X10" s="46"/>
      <c r="Y10" s="46"/>
      <c r="Z10" s="46"/>
      <c r="AA10" s="46"/>
      <c r="AB10" s="46"/>
      <c r="AC10" s="46"/>
      <c r="AD10" s="45">
        <f>データ!R6</f>
        <v>3630</v>
      </c>
      <c r="AE10" s="45"/>
      <c r="AF10" s="45"/>
      <c r="AG10" s="45"/>
      <c r="AH10" s="45"/>
      <c r="AI10" s="45"/>
      <c r="AJ10" s="45"/>
      <c r="AK10" s="2"/>
      <c r="AL10" s="45">
        <f>データ!V6</f>
        <v>8910</v>
      </c>
      <c r="AM10" s="45"/>
      <c r="AN10" s="45"/>
      <c r="AO10" s="45"/>
      <c r="AP10" s="45"/>
      <c r="AQ10" s="45"/>
      <c r="AR10" s="45"/>
      <c r="AS10" s="45"/>
      <c r="AT10" s="46">
        <f>データ!W6</f>
        <v>3.78</v>
      </c>
      <c r="AU10" s="46"/>
      <c r="AV10" s="46"/>
      <c r="AW10" s="46"/>
      <c r="AX10" s="46"/>
      <c r="AY10" s="46"/>
      <c r="AZ10" s="46"/>
      <c r="BA10" s="46"/>
      <c r="BB10" s="46">
        <f>データ!X6</f>
        <v>2357.14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uXrWgx245KpwQgCBj32qNMknGkn5zvcmEh3Rcu07IxYK7/XTbO3Ta4GX6qUFBc5dkhfCNlzUsEAlVMyH+ER9iQ==" saltValue="xkoO+/o/u8BgPheFtbl1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13463</v>
      </c>
      <c r="D6" s="19">
        <f t="shared" si="3"/>
        <v>47</v>
      </c>
      <c r="E6" s="19">
        <f t="shared" si="3"/>
        <v>17</v>
      </c>
      <c r="F6" s="19">
        <f t="shared" si="3"/>
        <v>1</v>
      </c>
      <c r="G6" s="19">
        <f t="shared" si="3"/>
        <v>0</v>
      </c>
      <c r="H6" s="19" t="str">
        <f t="shared" si="3"/>
        <v>北海道　八雲町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58.63</v>
      </c>
      <c r="Q6" s="20">
        <f t="shared" si="3"/>
        <v>93.7</v>
      </c>
      <c r="R6" s="20">
        <f t="shared" si="3"/>
        <v>3630</v>
      </c>
      <c r="S6" s="20">
        <f t="shared" si="3"/>
        <v>15338</v>
      </c>
      <c r="T6" s="20">
        <f t="shared" si="3"/>
        <v>956.08</v>
      </c>
      <c r="U6" s="20">
        <f t="shared" si="3"/>
        <v>16.04</v>
      </c>
      <c r="V6" s="20">
        <f t="shared" si="3"/>
        <v>8910</v>
      </c>
      <c r="W6" s="20">
        <f t="shared" si="3"/>
        <v>3.78</v>
      </c>
      <c r="X6" s="20">
        <f t="shared" si="3"/>
        <v>2357.14</v>
      </c>
      <c r="Y6" s="21">
        <f>IF(Y7="",NA(),Y7)</f>
        <v>96.93</v>
      </c>
      <c r="Z6" s="21">
        <f t="shared" ref="Z6:AH6" si="4">IF(Z7="",NA(),Z7)</f>
        <v>94.67</v>
      </c>
      <c r="AA6" s="21">
        <f t="shared" si="4"/>
        <v>95.37</v>
      </c>
      <c r="AB6" s="21">
        <f t="shared" si="4"/>
        <v>94.78</v>
      </c>
      <c r="AC6" s="21">
        <f t="shared" si="4"/>
        <v>94.03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346.77</v>
      </c>
      <c r="BG6" s="21">
        <f t="shared" ref="BG6:BO6" si="7">IF(BG7="",NA(),BG7)</f>
        <v>423.29</v>
      </c>
      <c r="BH6" s="21">
        <f t="shared" si="7"/>
        <v>404.21</v>
      </c>
      <c r="BI6" s="20">
        <f t="shared" si="7"/>
        <v>0</v>
      </c>
      <c r="BJ6" s="21">
        <f t="shared" si="7"/>
        <v>327.64</v>
      </c>
      <c r="BK6" s="21">
        <f t="shared" si="7"/>
        <v>966.33</v>
      </c>
      <c r="BL6" s="21">
        <f t="shared" si="7"/>
        <v>958.81</v>
      </c>
      <c r="BM6" s="21">
        <f t="shared" si="7"/>
        <v>1130.42</v>
      </c>
      <c r="BN6" s="21">
        <f t="shared" si="7"/>
        <v>1245.0999999999999</v>
      </c>
      <c r="BO6" s="21">
        <f t="shared" si="7"/>
        <v>1108.8</v>
      </c>
      <c r="BP6" s="20" t="str">
        <f>IF(BP7="","",IF(BP7="-","【-】","【"&amp;SUBSTITUTE(TEXT(BP7,"#,##0.00"),"-","△")&amp;"】"))</f>
        <v>【669.11】</v>
      </c>
      <c r="BQ6" s="21">
        <f>IF(BQ7="",NA(),BQ7)</f>
        <v>99.67</v>
      </c>
      <c r="BR6" s="21">
        <f t="shared" ref="BR6:BZ6" si="8">IF(BR7="",NA(),BR7)</f>
        <v>95.01</v>
      </c>
      <c r="BS6" s="21">
        <f t="shared" si="8"/>
        <v>98.13</v>
      </c>
      <c r="BT6" s="21">
        <f t="shared" si="8"/>
        <v>76.44</v>
      </c>
      <c r="BU6" s="21">
        <f t="shared" si="8"/>
        <v>91.89</v>
      </c>
      <c r="BV6" s="21">
        <f t="shared" si="8"/>
        <v>81.739999999999995</v>
      </c>
      <c r="BW6" s="21">
        <f t="shared" si="8"/>
        <v>82.88</v>
      </c>
      <c r="BX6" s="21">
        <f t="shared" si="8"/>
        <v>74.17</v>
      </c>
      <c r="BY6" s="21">
        <f t="shared" si="8"/>
        <v>79.77</v>
      </c>
      <c r="BZ6" s="21">
        <f t="shared" si="8"/>
        <v>79.63</v>
      </c>
      <c r="CA6" s="20" t="str">
        <f>IF(CA7="","",IF(CA7="-","【-】","【"&amp;SUBSTITUTE(TEXT(CA7,"#,##0.00"),"-","△")&amp;"】"))</f>
        <v>【99.73】</v>
      </c>
      <c r="CB6" s="21">
        <f>IF(CB7="",NA(),CB7)</f>
        <v>185.95</v>
      </c>
      <c r="CC6" s="21">
        <f t="shared" ref="CC6:CK6" si="9">IF(CC7="",NA(),CC7)</f>
        <v>196.85</v>
      </c>
      <c r="CD6" s="21">
        <f t="shared" si="9"/>
        <v>191.42</v>
      </c>
      <c r="CE6" s="21">
        <f t="shared" si="9"/>
        <v>248.69</v>
      </c>
      <c r="CF6" s="21">
        <f t="shared" si="9"/>
        <v>207.34</v>
      </c>
      <c r="CG6" s="21">
        <f t="shared" si="9"/>
        <v>194.31</v>
      </c>
      <c r="CH6" s="21">
        <f t="shared" si="9"/>
        <v>190.99</v>
      </c>
      <c r="CI6" s="21">
        <f t="shared" si="9"/>
        <v>230.95</v>
      </c>
      <c r="CJ6" s="21">
        <f t="shared" si="9"/>
        <v>214.56</v>
      </c>
      <c r="CK6" s="21">
        <f t="shared" si="9"/>
        <v>213.66</v>
      </c>
      <c r="CL6" s="20" t="str">
        <f>IF(CL7="","",IF(CL7="-","【-】","【"&amp;SUBSTITUTE(TEXT(CL7,"#,##0.00"),"-","△")&amp;"】"))</f>
        <v>【134.98】</v>
      </c>
      <c r="CM6" s="21">
        <f>IF(CM7="",NA(),CM7)</f>
        <v>70.52</v>
      </c>
      <c r="CN6" s="21">
        <f t="shared" ref="CN6:CV6" si="10">IF(CN7="",NA(),CN7)</f>
        <v>68.91</v>
      </c>
      <c r="CO6" s="21">
        <f t="shared" si="10"/>
        <v>66.739999999999995</v>
      </c>
      <c r="CP6" s="21">
        <f t="shared" si="10"/>
        <v>64.53</v>
      </c>
      <c r="CQ6" s="21">
        <f t="shared" si="10"/>
        <v>63.59</v>
      </c>
      <c r="CR6" s="21">
        <f t="shared" si="10"/>
        <v>53.5</v>
      </c>
      <c r="CS6" s="21">
        <f t="shared" si="10"/>
        <v>52.58</v>
      </c>
      <c r="CT6" s="21">
        <f t="shared" si="10"/>
        <v>49.27</v>
      </c>
      <c r="CU6" s="21">
        <f t="shared" si="10"/>
        <v>49.47</v>
      </c>
      <c r="CV6" s="21">
        <f t="shared" si="10"/>
        <v>48.19</v>
      </c>
      <c r="CW6" s="20" t="str">
        <f>IF(CW7="","",IF(CW7="-","【-】","【"&amp;SUBSTITUTE(TEXT(CW7,"#,##0.00"),"-","△")&amp;"】"))</f>
        <v>【59.99】</v>
      </c>
      <c r="CX6" s="21">
        <f>IF(CX7="",NA(),CX7)</f>
        <v>97.71</v>
      </c>
      <c r="CY6" s="21">
        <f t="shared" ref="CY6:DG6" si="11">IF(CY7="",NA(),CY7)</f>
        <v>94.45</v>
      </c>
      <c r="CZ6" s="21">
        <f t="shared" si="11"/>
        <v>95.09</v>
      </c>
      <c r="DA6" s="21">
        <f t="shared" si="11"/>
        <v>96.11</v>
      </c>
      <c r="DB6" s="21">
        <f t="shared" si="11"/>
        <v>95.8</v>
      </c>
      <c r="DC6" s="21">
        <f t="shared" si="11"/>
        <v>83.51</v>
      </c>
      <c r="DD6" s="21">
        <f t="shared" si="11"/>
        <v>83.02</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0.16</v>
      </c>
      <c r="EK6" s="21">
        <f t="shared" si="14"/>
        <v>0.13</v>
      </c>
      <c r="EL6" s="21">
        <f t="shared" si="14"/>
        <v>0.1</v>
      </c>
      <c r="EM6" s="21">
        <f t="shared" si="14"/>
        <v>0.32</v>
      </c>
      <c r="EN6" s="21">
        <f t="shared" si="14"/>
        <v>0.1</v>
      </c>
      <c r="EO6" s="20" t="str">
        <f>IF(EO7="","",IF(EO7="-","【-】","【"&amp;SUBSTITUTE(TEXT(EO7,"#,##0.00"),"-","△")&amp;"】"))</f>
        <v>【0.24】</v>
      </c>
    </row>
    <row r="7" spans="1:145" s="22" customFormat="1" x14ac:dyDescent="0.15">
      <c r="A7" s="14"/>
      <c r="B7" s="23">
        <v>2021</v>
      </c>
      <c r="C7" s="23">
        <v>13463</v>
      </c>
      <c r="D7" s="23">
        <v>47</v>
      </c>
      <c r="E7" s="23">
        <v>17</v>
      </c>
      <c r="F7" s="23">
        <v>1</v>
      </c>
      <c r="G7" s="23">
        <v>0</v>
      </c>
      <c r="H7" s="23" t="s">
        <v>98</v>
      </c>
      <c r="I7" s="23" t="s">
        <v>99</v>
      </c>
      <c r="J7" s="23" t="s">
        <v>100</v>
      </c>
      <c r="K7" s="23" t="s">
        <v>101</v>
      </c>
      <c r="L7" s="23" t="s">
        <v>102</v>
      </c>
      <c r="M7" s="23" t="s">
        <v>103</v>
      </c>
      <c r="N7" s="24" t="s">
        <v>104</v>
      </c>
      <c r="O7" s="24" t="s">
        <v>105</v>
      </c>
      <c r="P7" s="24">
        <v>58.63</v>
      </c>
      <c r="Q7" s="24">
        <v>93.7</v>
      </c>
      <c r="R7" s="24">
        <v>3630</v>
      </c>
      <c r="S7" s="24">
        <v>15338</v>
      </c>
      <c r="T7" s="24">
        <v>956.08</v>
      </c>
      <c r="U7" s="24">
        <v>16.04</v>
      </c>
      <c r="V7" s="24">
        <v>8910</v>
      </c>
      <c r="W7" s="24">
        <v>3.78</v>
      </c>
      <c r="X7" s="24">
        <v>2357.14</v>
      </c>
      <c r="Y7" s="24">
        <v>96.93</v>
      </c>
      <c r="Z7" s="24">
        <v>94.67</v>
      </c>
      <c r="AA7" s="24">
        <v>95.37</v>
      </c>
      <c r="AB7" s="24">
        <v>94.78</v>
      </c>
      <c r="AC7" s="24">
        <v>94.03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346.77</v>
      </c>
      <c r="BG7" s="24">
        <v>423.29</v>
      </c>
      <c r="BH7" s="24">
        <v>404.21</v>
      </c>
      <c r="BI7" s="24">
        <v>0</v>
      </c>
      <c r="BJ7" s="24">
        <v>327.64</v>
      </c>
      <c r="BK7" s="24">
        <v>966.33</v>
      </c>
      <c r="BL7" s="24">
        <v>958.81</v>
      </c>
      <c r="BM7" s="24">
        <v>1130.42</v>
      </c>
      <c r="BN7" s="24">
        <v>1245.0999999999999</v>
      </c>
      <c r="BO7" s="24">
        <v>1108.8</v>
      </c>
      <c r="BP7" s="24">
        <v>669.11</v>
      </c>
      <c r="BQ7" s="24">
        <v>99.67</v>
      </c>
      <c r="BR7" s="24">
        <v>95.01</v>
      </c>
      <c r="BS7" s="24">
        <v>98.13</v>
      </c>
      <c r="BT7" s="24">
        <v>76.44</v>
      </c>
      <c r="BU7" s="24">
        <v>91.89</v>
      </c>
      <c r="BV7" s="24">
        <v>81.739999999999995</v>
      </c>
      <c r="BW7" s="24">
        <v>82.88</v>
      </c>
      <c r="BX7" s="24">
        <v>74.17</v>
      </c>
      <c r="BY7" s="24">
        <v>79.77</v>
      </c>
      <c r="BZ7" s="24">
        <v>79.63</v>
      </c>
      <c r="CA7" s="24">
        <v>99.73</v>
      </c>
      <c r="CB7" s="24">
        <v>185.95</v>
      </c>
      <c r="CC7" s="24">
        <v>196.85</v>
      </c>
      <c r="CD7" s="24">
        <v>191.42</v>
      </c>
      <c r="CE7" s="24">
        <v>248.69</v>
      </c>
      <c r="CF7" s="24">
        <v>207.34</v>
      </c>
      <c r="CG7" s="24">
        <v>194.31</v>
      </c>
      <c r="CH7" s="24">
        <v>190.99</v>
      </c>
      <c r="CI7" s="24">
        <v>230.95</v>
      </c>
      <c r="CJ7" s="24">
        <v>214.56</v>
      </c>
      <c r="CK7" s="24">
        <v>213.66</v>
      </c>
      <c r="CL7" s="24">
        <v>134.97999999999999</v>
      </c>
      <c r="CM7" s="24">
        <v>70.52</v>
      </c>
      <c r="CN7" s="24">
        <v>68.91</v>
      </c>
      <c r="CO7" s="24">
        <v>66.739999999999995</v>
      </c>
      <c r="CP7" s="24">
        <v>64.53</v>
      </c>
      <c r="CQ7" s="24">
        <v>63.59</v>
      </c>
      <c r="CR7" s="24">
        <v>53.5</v>
      </c>
      <c r="CS7" s="24">
        <v>52.58</v>
      </c>
      <c r="CT7" s="24">
        <v>49.27</v>
      </c>
      <c r="CU7" s="24">
        <v>49.47</v>
      </c>
      <c r="CV7" s="24">
        <v>48.19</v>
      </c>
      <c r="CW7" s="24">
        <v>59.99</v>
      </c>
      <c r="CX7" s="24">
        <v>97.71</v>
      </c>
      <c r="CY7" s="24">
        <v>94.45</v>
      </c>
      <c r="CZ7" s="24">
        <v>95.09</v>
      </c>
      <c r="DA7" s="24">
        <v>96.11</v>
      </c>
      <c r="DB7" s="24">
        <v>95.8</v>
      </c>
      <c r="DC7" s="24">
        <v>83.51</v>
      </c>
      <c r="DD7" s="24">
        <v>83.02</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0.16</v>
      </c>
      <c r="EK7" s="24">
        <v>0.13</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財務課 髙橋　昌子</cp:lastModifiedBy>
  <cp:lastPrinted>2023-01-17T10:36:24Z</cp:lastPrinted>
  <dcterms:created xsi:type="dcterms:W3CDTF">2023-01-12T23:51:22Z</dcterms:created>
  <dcterms:modified xsi:type="dcterms:W3CDTF">2023-01-17T11:03:46Z</dcterms:modified>
  <cp:category/>
</cp:coreProperties>
</file>