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環境水道課\業務係\各種調査報告関係\R04\R05.01.12 公営企業に係る経営分析表（令和３年度決算）の分析等について\05 水道事業\02 回答様式\"/>
    </mc:Choice>
  </mc:AlternateContent>
  <workbookProtection workbookAlgorithmName="SHA-512" workbookHashValue="CykcEg6of5l6fP9hr7K2nUu+o6xMIte6cujjRbj4/ud3yO0A0h5bfDyASsSyTY2l4Bc3X+qwV/hIaRHwYzt2LQ==" workbookSaltValue="vmeq4PJgMSjrUZl0Uz0w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<sst xmlns="http://schemas.openxmlformats.org/spreadsheetml/2006/main" count="228" uniqueCount="113">
  <si>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</si>
  <si>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</si>
  <si>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</si>
  <si>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</si>
  <si>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</si>
  <si>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</si>
  <si>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</si>
  <si>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</si>
  <si>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</si>
  <si>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</si>
  <si>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</si>
  <si>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</si>
  <si>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</si>
  <si>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</si>
  <si>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</si>
  <si>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</si>
  <si>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</si>
  <si>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</si>
  <si>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</si>
  <si>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</si>
  <si>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</si>
  <si>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</si>
  <si>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</si>
  <si>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</si>
  <si>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</si>
  <si>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</si>
  <si>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</si>
  <si>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</si>
  <si>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</si>
  <si>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</si>
  <si>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</si>
  <si>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</si>
  <si>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</si>
  <si>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</si>
  <si>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</si>
  <si>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</si>
  <si>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</si>
  <si>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</si>
  <si>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</si>
  <si>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</si>
  <si>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</si>
  <si>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</si>
  <si>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</si>
  <si>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</si>
  <si>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</si>
  <si>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</si>
  <si>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</si>
  <si>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</si>
  <si>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</si>
  <si>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</si>
  <si>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</si>
  <si>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</si>
  <si>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</si>
  <si>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</si>
  <si>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</si>
  <si>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</si>
  <si>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</si>
  <si>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</si>
  <si>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</si>
  <si>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</si>
  <si>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</si>
  <si>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</si>
  <si>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</si>
  <si>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</si>
  <si>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</si>
  <si>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</si>
  <si>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</si>
  <si>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</si>
  <si>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</si>
  <si>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</si>
  <si>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</si>
  <si>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</si>
  <si>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</si>
  <si>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</si>
  <si>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</si>
  <si>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</si>
  <si>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</si>
  <si>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</si>
  <si>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</si>
  <si>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</si>
  <si>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</si>
  <si>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</si>
  <si>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</si>
  <si>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</si>
  <si>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</si>
  <si>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</si>
  <si>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</si>
  <si>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</si>
  <si>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</si>
  <si>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</si>
  <si>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</si>
  <si>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</si>
  <si>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</si>
  <si>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</si>
  <si>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</si>
  <si>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</si>
  <si>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</si>
  <si>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</si>
  <si>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</si>
  <si>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</si>
  <si>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</si>
  <si>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</si>
  <si>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</si>
  <si>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</si>
  <si>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</si>
  <si>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</si>
  <si>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</si>
  <si>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</si>
  <si>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</si>
  <si>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</si>
  <si>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八雲町水道事業の経営は安定しているといえるが、会計統合による影響や人口減少に伴う給水人口の減少、施設の老朽化に伴う更新事業が増加することを踏まえると、更新に係る費用と経営状況を正確に把握し、健全・効率的な経営を維持しつつ計画的な施設の更新を行う必要がある。
　そのため、平成28年3月に策定した八雲町水道事業の基本計画としての位置づけである「八雲町水道事業ビジョン」および令和3年2月に策定した「八雲町水道事業経営戦略」に基づいた経営に取り組んでいる。また、平成30年11月に事業統合し、合理的かつ効率的な事業の運営に取り組んでいる。</t>
    <rPh sb="23" eb="25">
      <t>カイケイ</t>
    </rPh>
    <rPh sb="25" eb="27">
      <t>トウゴウ</t>
    </rPh>
    <rPh sb="30" eb="32">
      <t>エイキョウ</t>
    </rPh>
    <rPh sb="186" eb="188">
      <t>レイワ</t>
    </rPh>
    <rPh sb="189" eb="190">
      <t>ネン</t>
    </rPh>
    <rPh sb="191" eb="192">
      <t>ガツ</t>
    </rPh>
    <rPh sb="193" eb="195">
      <t>サクテイ</t>
    </rPh>
    <rPh sb="198" eb="201">
      <t>ヤクモチョウ</t>
    </rPh>
    <rPh sb="201" eb="203">
      <t>スイドウ</t>
    </rPh>
    <rPh sb="203" eb="205">
      <t>ジギョウ</t>
    </rPh>
    <rPh sb="205" eb="207">
      <t>ケイエイ</t>
    </rPh>
    <rPh sb="207" eb="209">
      <t>センリャク</t>
    </rPh>
    <rPh sb="233" eb="234">
      <t>ネン</t>
    </rPh>
    <rPh sb="236" eb="237">
      <t>ガツ</t>
    </rPh>
    <rPh sb="238" eb="240">
      <t>ジギョウ</t>
    </rPh>
    <rPh sb="240" eb="242">
      <t>トウゴウ</t>
    </rPh>
    <rPh sb="244" eb="247">
      <t>ゴウリテキ</t>
    </rPh>
    <rPh sb="249" eb="252">
      <t>コウリツテキ</t>
    </rPh>
    <rPh sb="253" eb="255">
      <t>ジギョウ</t>
    </rPh>
    <rPh sb="256" eb="258">
      <t>ウンエイ</t>
    </rPh>
    <rPh sb="259" eb="260">
      <t>ト</t>
    </rPh>
    <rPh sb="261" eb="262">
      <t>ク</t>
    </rPh>
    <phoneticPr fontId="17"/>
  </si>
  <si>
    <r>
      <t xml:space="preserve">① 平成27年度以降、年々増加傾向となっており、平成30年度以降は50%を超えており、類似団体平均を若干上回っている。
② </t>
    </r>
    <r>
      <rPr>
        <sz val="10"/>
        <rFont val="ＭＳ ゴシック"/>
        <family val="3"/>
        <charset val="128"/>
      </rPr>
      <t xml:space="preserve">会計統合の影響により、法定耐用年数を経過していない管路延長が増加したため類似団体平均を下回っている。
③ </t>
    </r>
    <r>
      <rPr>
        <sz val="10"/>
        <rFont val="ＭＳ ゴシック"/>
        <family val="3"/>
        <charset val="128"/>
      </rPr>
      <t>今後は施設の大量更新期を迎えることにより管路の経年化率が増加することを踏まえ、計画的な更新が必要である。
　以上のことから、今後は法定耐用年数を迎える施設の増加が見込まれるため、それに伴い増加する更新事業をいかに計画的に行うかが課題となる。</t>
    </r>
    <rPh sb="11" eb="13">
      <t>ネンネン</t>
    </rPh>
    <rPh sb="13" eb="15">
      <t>ゾウカ</t>
    </rPh>
    <rPh sb="15" eb="17">
      <t>ケイコウ</t>
    </rPh>
    <rPh sb="24" eb="26">
      <t>ヘイセイ</t>
    </rPh>
    <rPh sb="28" eb="30">
      <t>ネンド</t>
    </rPh>
    <rPh sb="30" eb="32">
      <t>イコウ</t>
    </rPh>
    <rPh sb="37" eb="38">
      <t>コ</t>
    </rPh>
    <rPh sb="62" eb="64">
      <t>カイケイ</t>
    </rPh>
    <rPh sb="64" eb="66">
      <t>トウゴウ</t>
    </rPh>
    <rPh sb="67" eb="69">
      <t>エイキョウ</t>
    </rPh>
    <rPh sb="73" eb="75">
      <t>ホウテイ</t>
    </rPh>
    <rPh sb="75" eb="77">
      <t>タイヨウ</t>
    </rPh>
    <rPh sb="77" eb="79">
      <t>ネンスウ</t>
    </rPh>
    <rPh sb="80" eb="82">
      <t>ケイカ</t>
    </rPh>
    <rPh sb="87" eb="89">
      <t>カンロ</t>
    </rPh>
    <rPh sb="89" eb="91">
      <t>エンチョウ</t>
    </rPh>
    <rPh sb="92" eb="94">
      <t>ゾウカ</t>
    </rPh>
    <rPh sb="98" eb="102">
      <t>ルイジダンタイ</t>
    </rPh>
    <rPh sb="102" eb="104">
      <t>ヘイキン</t>
    </rPh>
    <rPh sb="105" eb="107">
      <t>シタマワ</t>
    </rPh>
    <phoneticPr fontId="17"/>
  </si>
  <si>
    <t>① 100％を上回る黒字経営が続いており、類似団体平均も上回っていたが、平成29年度より八雲地域簡易水道事業と水道事業の会計統合（以下「会計統合」という。）の影響により、類似団体平均を下回った。
② 累積欠損金は平成27年度以降、発生していない。
③ 毎年度100％を大きく上回っているため支払能力は十分備えている。
④ 安定的に水道水を供給するために必要な水道施設の更新を行っているが、会計統合の影響により大幅に類似団体平均を上回っている。
⑤ 平成26年度に料金改定を行い、料金回収率は100％を上回っていたが、会計統合の影響により大幅な減少となり100%を下回った。
⑥ 会計統合の影響により費用が増加したため、平成29年度以降は費用効率が低下し、給水原価は上昇したが、類似団体平均と比較し、若干下回った状況となっている。
⑦ 平成30年度以降は、八雲町八雲地域簡易水道事業と八雲町水道事業の事業統合（以下「事業統合」）により配水能力を見直したことで、大幅に増加した。
⑧ 小規模な漏水事故の影響により100％を下回っているが、類似団体平均を若干上回っている。
　以上のことから、会計統合及び事業統合の影響による費用増加分を給水収益で賄いきれていない状況であり、今後も厳しい経営となることが予想される。</t>
    <rPh sb="36" eb="38">
      <t>ヘイセイ</t>
    </rPh>
    <rPh sb="40" eb="42">
      <t>ネンド</t>
    </rPh>
    <rPh sb="44" eb="46">
      <t>ヤクモ</t>
    </rPh>
    <rPh sb="46" eb="48">
      <t>チイキ</t>
    </rPh>
    <rPh sb="48" eb="50">
      <t>カンイ</t>
    </rPh>
    <rPh sb="50" eb="52">
      <t>スイドウ</t>
    </rPh>
    <rPh sb="52" eb="54">
      <t>ジギョウ</t>
    </rPh>
    <rPh sb="55" eb="57">
      <t>スイドウ</t>
    </rPh>
    <rPh sb="57" eb="59">
      <t>ジギョウ</t>
    </rPh>
    <rPh sb="60" eb="62">
      <t>カイケイ</t>
    </rPh>
    <rPh sb="62" eb="64">
      <t>トウゴウ</t>
    </rPh>
    <rPh sb="65" eb="67">
      <t>イカ</t>
    </rPh>
    <rPh sb="68" eb="70">
      <t>カイケイ</t>
    </rPh>
    <rPh sb="70" eb="72">
      <t>トウゴウ</t>
    </rPh>
    <rPh sb="79" eb="81">
      <t>エイキョウ</t>
    </rPh>
    <rPh sb="85" eb="87">
      <t>ルイジ</t>
    </rPh>
    <rPh sb="87" eb="89">
      <t>ダンタイ</t>
    </rPh>
    <rPh sb="89" eb="91">
      <t>ヘイキン</t>
    </rPh>
    <rPh sb="92" eb="94">
      <t>シタマワ</t>
    </rPh>
    <rPh sb="112" eb="114">
      <t>イコウ</t>
    </rPh>
    <rPh sb="115" eb="117">
      <t>ハッセイ</t>
    </rPh>
    <rPh sb="161" eb="164">
      <t>アンテイテキ</t>
    </rPh>
    <rPh sb="165" eb="167">
      <t>スイドウ</t>
    </rPh>
    <rPh sb="167" eb="168">
      <t>スイ</t>
    </rPh>
    <rPh sb="169" eb="171">
      <t>キョウキュウ</t>
    </rPh>
    <rPh sb="176" eb="178">
      <t>ヒツヨウ</t>
    </rPh>
    <rPh sb="179" eb="181">
      <t>スイドウ</t>
    </rPh>
    <rPh sb="181" eb="183">
      <t>シセツ</t>
    </rPh>
    <rPh sb="184" eb="186">
      <t>コウシン</t>
    </rPh>
    <rPh sb="187" eb="188">
      <t>オコナ</t>
    </rPh>
    <rPh sb="194" eb="196">
      <t>カイケイ</t>
    </rPh>
    <rPh sb="196" eb="198">
      <t>トウゴウ</t>
    </rPh>
    <rPh sb="199" eb="201">
      <t>エイキョウ</t>
    </rPh>
    <rPh sb="204" eb="206">
      <t>オオハバ</t>
    </rPh>
    <rPh sb="207" eb="209">
      <t>ルイジ</t>
    </rPh>
    <rPh sb="209" eb="211">
      <t>ダンタイ</t>
    </rPh>
    <rPh sb="211" eb="213">
      <t>ヘイキン</t>
    </rPh>
    <rPh sb="214" eb="216">
      <t>ウワマワ</t>
    </rPh>
    <rPh sb="250" eb="252">
      <t>ウワマワ</t>
    </rPh>
    <rPh sb="258" eb="260">
      <t>カイケイ</t>
    </rPh>
    <rPh sb="260" eb="262">
      <t>トウゴウ</t>
    </rPh>
    <rPh sb="263" eb="265">
      <t>エイキョウ</t>
    </rPh>
    <rPh sb="268" eb="270">
      <t>オオハバ</t>
    </rPh>
    <rPh sb="271" eb="273">
      <t>ゲンショウ</t>
    </rPh>
    <rPh sb="281" eb="283">
      <t>シタマワ</t>
    </rPh>
    <rPh sb="289" eb="291">
      <t>カイケイ</t>
    </rPh>
    <rPh sb="291" eb="293">
      <t>トウゴウ</t>
    </rPh>
    <rPh sb="294" eb="296">
      <t>エイキョウ</t>
    </rPh>
    <rPh sb="299" eb="301">
      <t>ヒヨウ</t>
    </rPh>
    <rPh sb="302" eb="304">
      <t>ゾウカ</t>
    </rPh>
    <rPh sb="309" eb="311">
      <t>ヘイセイ</t>
    </rPh>
    <rPh sb="313" eb="315">
      <t>ネンド</t>
    </rPh>
    <rPh sb="315" eb="317">
      <t>イコウ</t>
    </rPh>
    <rPh sb="318" eb="320">
      <t>ヒヨウ</t>
    </rPh>
    <rPh sb="320" eb="322">
      <t>コウリツ</t>
    </rPh>
    <rPh sb="323" eb="325">
      <t>テイカ</t>
    </rPh>
    <rPh sb="327" eb="329">
      <t>キュウスイ</t>
    </rPh>
    <rPh sb="329" eb="331">
      <t>ゲンカ</t>
    </rPh>
    <rPh sb="332" eb="334">
      <t>ジョウショウ</t>
    </rPh>
    <rPh sb="338" eb="340">
      <t>ルイジ</t>
    </rPh>
    <rPh sb="340" eb="342">
      <t>ダンタイ</t>
    </rPh>
    <rPh sb="342" eb="344">
      <t>ヘイキン</t>
    </rPh>
    <rPh sb="345" eb="347">
      <t>ヒカク</t>
    </rPh>
    <rPh sb="349" eb="351">
      <t>ジャッカン</t>
    </rPh>
    <rPh sb="351" eb="353">
      <t>シタマワ</t>
    </rPh>
    <rPh sb="355" eb="357">
      <t>ジョウキョウ</t>
    </rPh>
    <rPh sb="367" eb="369">
      <t>ヘイセイ</t>
    </rPh>
    <rPh sb="377" eb="380">
      <t>ヤクモチョウ</t>
    </rPh>
    <rPh sb="380" eb="382">
      <t>ヤクモ</t>
    </rPh>
    <rPh sb="382" eb="384">
      <t>チイキ</t>
    </rPh>
    <rPh sb="384" eb="386">
      <t>カンイ</t>
    </rPh>
    <rPh sb="386" eb="388">
      <t>スイドウ</t>
    </rPh>
    <rPh sb="388" eb="390">
      <t>ジギョウ</t>
    </rPh>
    <rPh sb="391" eb="394">
      <t>ヤクモチョウ</t>
    </rPh>
    <rPh sb="394" eb="396">
      <t>スイドウ</t>
    </rPh>
    <rPh sb="396" eb="398">
      <t>ジギョウ</t>
    </rPh>
    <rPh sb="399" eb="401">
      <t>ジギョウ</t>
    </rPh>
    <rPh sb="401" eb="403">
      <t>トウゴウ</t>
    </rPh>
    <rPh sb="404" eb="406">
      <t>イカ</t>
    </rPh>
    <rPh sb="407" eb="409">
      <t>ジギョウ</t>
    </rPh>
    <rPh sb="409" eb="411">
      <t>トウゴウ</t>
    </rPh>
    <rPh sb="416" eb="418">
      <t>ハイスイ</t>
    </rPh>
    <rPh sb="418" eb="420">
      <t>ノウリョク</t>
    </rPh>
    <rPh sb="421" eb="423">
      <t>ミナオ</t>
    </rPh>
    <rPh sb="429" eb="431">
      <t>オオハバ</t>
    </rPh>
    <rPh sb="432" eb="434">
      <t>ゾウカ</t>
    </rPh>
    <rPh sb="440" eb="443">
      <t>ショウキボ</t>
    </rPh>
    <rPh sb="444" eb="446">
      <t>ロウスイ</t>
    </rPh>
    <rPh sb="446" eb="448">
      <t>ジコ</t>
    </rPh>
    <rPh sb="449" eb="451">
      <t>エイキョウ</t>
    </rPh>
    <rPh sb="459" eb="461">
      <t>シタマワ</t>
    </rPh>
    <rPh sb="495" eb="497">
      <t>カイケイ</t>
    </rPh>
    <rPh sb="497" eb="499">
      <t>トウゴウ</t>
    </rPh>
    <rPh sb="499" eb="500">
      <t>オヨ</t>
    </rPh>
    <rPh sb="501" eb="503">
      <t>ジギョウ</t>
    </rPh>
    <rPh sb="503" eb="505">
      <t>トウゴウ</t>
    </rPh>
    <rPh sb="506" eb="508">
      <t>エイキョウ</t>
    </rPh>
    <rPh sb="511" eb="513">
      <t>ヒヨウ</t>
    </rPh>
    <rPh sb="513" eb="514">
      <t>ゾウ</t>
    </rPh>
    <rPh sb="514" eb="515">
      <t>カ</t>
    </rPh>
    <rPh sb="515" eb="516">
      <t>ブン</t>
    </rPh>
    <rPh sb="517" eb="519">
      <t>キュウスイ</t>
    </rPh>
    <rPh sb="519" eb="521">
      <t>シュウエキ</t>
    </rPh>
    <rPh sb="522" eb="523">
      <t>マカナ</t>
    </rPh>
    <rPh sb="530" eb="532">
      <t>ジョウキョウ</t>
    </rPh>
    <rPh sb="536" eb="538">
      <t>コンゴ</t>
    </rPh>
    <rPh sb="539" eb="540">
      <t>キビ</t>
    </rPh>
    <rPh sb="542" eb="544">
      <t>ケイエイ</t>
    </rPh>
    <rPh sb="550" eb="552">
      <t>ヨソウ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</si>
</sst>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0.41</c:v>
                </c:pt>
                <c:pt idx="1">
                  <c:v>1.1599999999999999</c:v>
                </c:pt>
                <c:pt idx="2">
                  <c:v>0.48</c:v>
                </c:pt>
                <c:pt idx="3">
                  <c:v>0.44</c:v>
                </c:pt>
                <c:pt idx="4">
                  <c:v>0.27</c:v>
                </c:pt>
              </c:numCache>
            </c:numRef>
          </c:val>
          <c:extLst>
            <c:ext xmlns:c16="http://schemas.microsoft.com/office/drawing/2014/chart" uri="{C3380CC4-5D6E-409C-BE32-E72D297353CC}">
              <c16:uniqueId val="{00000000-5AC4-40C5-835C-F0B3DE2A8C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5AC4-40C5-835C-F0B3DE2A8C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49.37</c:v>
                </c:pt>
                <c:pt idx="1">
                  <c:v>82.54</c:v>
                </c:pt>
                <c:pt idx="2">
                  <c:v>83.9</c:v>
                </c:pt>
                <c:pt idx="3">
                  <c:v>79.66</c:v>
                </c:pt>
                <c:pt idx="4">
                  <c:v>77.16</c:v>
                </c:pt>
              </c:numCache>
            </c:numRef>
          </c:val>
          <c:extLst>
            <c:ext xmlns:c16="http://schemas.microsoft.com/office/drawing/2014/chart" uri="{C3380CC4-5D6E-409C-BE32-E72D297353CC}">
              <c16:uniqueId val="{00000000-BF04-44A5-98F2-6643973031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BF04-44A5-98F2-6643973031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86.57</c:v>
                </c:pt>
                <c:pt idx="1">
                  <c:v>83.47</c:v>
                </c:pt>
                <c:pt idx="2">
                  <c:v>78.27</c:v>
                </c:pt>
                <c:pt idx="3">
                  <c:v>80.760000000000005</c:v>
                </c:pt>
                <c:pt idx="4">
                  <c:v>82.37</c:v>
                </c:pt>
              </c:numCache>
            </c:numRef>
          </c:val>
          <c:extLst>
            <c:ext xmlns:c16="http://schemas.microsoft.com/office/drawing/2014/chart" uri="{C3380CC4-5D6E-409C-BE32-E72D297353CC}">
              <c16:uniqueId val="{00000000-71F0-46D1-BAF9-D3572ED72B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71F0-46D1-BAF9-D3572ED72B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100.25</c:v>
                </c:pt>
                <c:pt idx="1">
                  <c:v>103.66</c:v>
                </c:pt>
                <c:pt idx="2">
                  <c:v>101.28</c:v>
                </c:pt>
                <c:pt idx="3">
                  <c:v>102.93</c:v>
                </c:pt>
                <c:pt idx="4">
                  <c:v>104.24</c:v>
                </c:pt>
              </c:numCache>
            </c:numRef>
          </c:val>
          <c:extLst>
            <c:ext xmlns:c16="http://schemas.microsoft.com/office/drawing/2014/chart" uri="{C3380CC4-5D6E-409C-BE32-E72D297353CC}">
              <c16:uniqueId val="{00000000-B027-479E-B9A3-E322843137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027-479E-B9A3-E322843137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49.39</c:v>
                </c:pt>
                <c:pt idx="1">
                  <c:v>50.77</c:v>
                </c:pt>
                <c:pt idx="2">
                  <c:v>52.32</c:v>
                </c:pt>
                <c:pt idx="3">
                  <c:v>53.58</c:v>
                </c:pt>
                <c:pt idx="4">
                  <c:v>54.91</c:v>
                </c:pt>
              </c:numCache>
            </c:numRef>
          </c:val>
          <c:extLst>
            <c:ext xmlns:c16="http://schemas.microsoft.com/office/drawing/2014/chart" uri="{C3380CC4-5D6E-409C-BE32-E72D297353CC}">
              <c16:uniqueId val="{00000000-4035-414B-8AC3-F808D55355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035-414B-8AC3-F808D55355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c:v>
                </c:pt>
                <c:pt idx="1">
                  <c:v>3.16</c:v>
                </c:pt>
                <c:pt idx="2">
                  <c:v>8.4700000000000006</c:v>
                </c:pt>
                <c:pt idx="3">
                  <c:v>8.7200000000000006</c:v>
                </c:pt>
                <c:pt idx="4">
                  <c:v>11.68</c:v>
                </c:pt>
              </c:numCache>
            </c:numRef>
          </c:val>
          <c:extLst>
            <c:ext xmlns:c16="http://schemas.microsoft.com/office/drawing/2014/chart" uri="{C3380CC4-5D6E-409C-BE32-E72D297353CC}">
              <c16:uniqueId val="{00000000-137A-4E18-A5AD-10B42C4AD9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137A-4E18-A5AD-10B42C4AD9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9C-465B-882C-1A0D1C7702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059C-465B-882C-1A0D1C7702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371.06</c:v>
                </c:pt>
                <c:pt idx="1">
                  <c:v>380.13</c:v>
                </c:pt>
                <c:pt idx="2">
                  <c:v>421.26</c:v>
                </c:pt>
                <c:pt idx="3">
                  <c:v>404.04</c:v>
                </c:pt>
                <c:pt idx="4">
                  <c:v>391.91</c:v>
                </c:pt>
              </c:numCache>
            </c:numRef>
          </c:val>
          <c:extLst>
            <c:ext xmlns:c16="http://schemas.microsoft.com/office/drawing/2014/chart" uri="{C3380CC4-5D6E-409C-BE32-E72D297353CC}">
              <c16:uniqueId val="{00000000-632C-4768-9319-7891112357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632C-4768-9319-7891112357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736.41</c:v>
                </c:pt>
                <c:pt idx="1">
                  <c:v>703.58</c:v>
                </c:pt>
                <c:pt idx="2">
                  <c:v>690.55</c:v>
                </c:pt>
                <c:pt idx="3">
                  <c:v>678.1</c:v>
                </c:pt>
                <c:pt idx="4">
                  <c:v>653.55999999999995</c:v>
                </c:pt>
              </c:numCache>
            </c:numRef>
          </c:val>
          <c:extLst>
            <c:ext xmlns:c16="http://schemas.microsoft.com/office/drawing/2014/chart" uri="{C3380CC4-5D6E-409C-BE32-E72D297353CC}">
              <c16:uniqueId val="{00000000-8EB1-4554-95C4-E4E0DD207E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8EB1-4554-95C4-E4E0DD207E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90.69</c:v>
                </c:pt>
                <c:pt idx="1">
                  <c:v>96.26</c:v>
                </c:pt>
                <c:pt idx="2">
                  <c:v>94.04</c:v>
                </c:pt>
                <c:pt idx="3">
                  <c:v>96.09</c:v>
                </c:pt>
                <c:pt idx="4">
                  <c:v>98.28</c:v>
                </c:pt>
              </c:numCache>
            </c:numRef>
          </c:val>
          <c:extLst>
            <c:ext xmlns:c16="http://schemas.microsoft.com/office/drawing/2014/chart" uri="{C3380CC4-5D6E-409C-BE32-E72D297353CC}">
              <c16:uniqueId val="{00000000-0711-4B74-8CC6-3AABC34250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0711-4B74-8CC6-3AABC34250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194.17</c:v>
                </c:pt>
                <c:pt idx="1">
                  <c:v>183.21</c:v>
                </c:pt>
                <c:pt idx="2">
                  <c:v>187.36</c:v>
                </c:pt>
                <c:pt idx="3">
                  <c:v>185.86</c:v>
                </c:pt>
                <c:pt idx="4">
                  <c:v>182.03</c:v>
                </c:pt>
              </c:numCache>
            </c:numRef>
          </c:val>
          <c:extLst>
            <c:ext xmlns:c16="http://schemas.microsoft.com/office/drawing/2014/chart" uri="{C3380CC4-5D6E-409C-BE32-E72D297353CC}">
              <c16:uniqueId val="{00000000-3F6D-4950-A744-3F5F34B214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3F6D-4950-A744-3F5F34B214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八雲町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15338</v>
      </c>
      <c r="AM8" s="45"/>
      <c r="AN8" s="45"/>
      <c r="AO8" s="45"/>
      <c r="AP8" s="45"/>
      <c r="AQ8" s="45"/>
      <c r="AR8" s="45"/>
      <c r="AS8" s="45"/>
      <c r="AT8" s="46">
        <f>データ!$S$6</f>
        <v>956.08</v>
      </c>
      <c r="AU8" s="47"/>
      <c r="AV8" s="47"/>
      <c r="AW8" s="47"/>
      <c r="AX8" s="47"/>
      <c r="AY8" s="47"/>
      <c r="AZ8" s="47"/>
      <c r="BA8" s="47"/>
      <c r="BB8" s="48">
        <f>データ!$T$6</f>
        <v>16.04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59.67</v>
      </c>
      <c r="J10" s="47"/>
      <c r="K10" s="47"/>
      <c r="L10" s="47"/>
      <c r="M10" s="47"/>
      <c r="N10" s="47"/>
      <c r="O10" s="81"/>
      <c r="P10" s="48">
        <f>データ!$P$6</f>
        <v>78.92</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11994</v>
      </c>
      <c r="AM10" s="45"/>
      <c r="AN10" s="45"/>
      <c r="AO10" s="45"/>
      <c r="AP10" s="45"/>
      <c r="AQ10" s="45"/>
      <c r="AR10" s="45"/>
      <c r="AS10" s="45"/>
      <c r="AT10" s="46">
        <f>データ!$V$6</f>
        <v>50.76</v>
      </c>
      <c r="AU10" s="47"/>
      <c r="AV10" s="47"/>
      <c r="AW10" s="47"/>
      <c r="AX10" s="47"/>
      <c r="AY10" s="47"/>
      <c r="AZ10" s="47"/>
      <c r="BA10" s="47"/>
      <c r="BB10" s="48">
        <f>データ!$W$6</f>
        <v>236.29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gJQs9KoRG5VScw6ktbnYxZOnpARMk6q79MbYQtZRzfMEQ6HqzZC3qveXrBU0/10hdS1vvYD7G3To+OFuXy+ScA==" saltValue="0mfhDKXSJ2CUyEWS/h1a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52</v>
      </c>
      <c r="B4" s="17"/>
      <c r="C4" s="17"/>
      <c r="D4" s="17"/>
      <c r="E4" s="17"/>
      <c r="F4" s="17"/>
      <c r="G4" s="17"/>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13463</v>
      </c>
      <c r="D6" s="20">
        <f t="shared" si="3"/>
        <v>46</v>
      </c>
      <c r="E6" s="20">
        <f t="shared" si="3"/>
        <v>1</v>
      </c>
      <c r="F6" s="20">
        <f t="shared" si="3"/>
        <v>0</v>
      </c>
      <c r="G6" s="20">
        <f t="shared" si="3"/>
        <v>1</v>
      </c>
      <c r="H6" s="20" t="str">
        <f t="shared" si="3"/>
        <v>北海道　八雲町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59.67</v>
      </c>
      <c r="P6" s="21">
        <f t="shared" si="3"/>
        <v>78.92</v>
      </c>
      <c r="Q6" s="21">
        <f t="shared" si="3"/>
        <v>3630</v>
      </c>
      <c r="R6" s="21">
        <f t="shared" si="3"/>
        <v>15338</v>
      </c>
      <c r="S6" s="21">
        <f t="shared" si="3"/>
        <v>956.08</v>
      </c>
      <c r="T6" s="21">
        <f t="shared" si="3"/>
        <v>16.04</v>
      </c>
      <c r="U6" s="21">
        <f t="shared" si="3"/>
        <v>11994</v>
      </c>
      <c r="V6" s="21">
        <f t="shared" si="3"/>
        <v>50.76</v>
      </c>
      <c r="W6" s="21">
        <f t="shared" si="3"/>
        <v>236.29</v>
      </c>
      <c r="X6" s="22">
        <f>IF(X7="",NA(),X7)</f>
        <v>100.25</v>
      </c>
      <c r="Y6" s="22">
        <f t="shared" ref="Y6:AG6" si="4">IF(Y7="",NA(),Y7)</f>
        <v>103.66</v>
      </c>
      <c r="Z6" s="22">
        <f t="shared" si="4"/>
        <v>101.28</v>
      </c>
      <c r="AA6" s="22">
        <f t="shared" si="4"/>
        <v>102.93</v>
      </c>
      <c r="AB6" s="22">
        <f t="shared" si="4"/>
        <v>104.24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371.06</v>
      </c>
      <c r="AU6" s="22">
        <f t="shared" ref="AU6:BC6" si="6">IF(AU7="",NA(),AU7)</f>
        <v>380.13</v>
      </c>
      <c r="AV6" s="22">
        <f t="shared" si="6"/>
        <v>421.26</v>
      </c>
      <c r="AW6" s="22">
        <f t="shared" si="6"/>
        <v>404.04</v>
      </c>
      <c r="AX6" s="22">
        <f t="shared" si="6"/>
        <v>391.91</v>
      </c>
      <c r="AY6" s="22">
        <f t="shared" si="6"/>
        <v>355.27</v>
      </c>
      <c r="AZ6" s="22">
        <f t="shared" si="6"/>
        <v>359.7</v>
      </c>
      <c r="BA6" s="22">
        <f t="shared" si="6"/>
        <v>362.93</v>
      </c>
      <c r="BB6" s="22">
        <f t="shared" si="6"/>
        <v>371.81</v>
      </c>
      <c r="BC6" s="22">
        <f t="shared" si="6"/>
        <v>384.23</v>
      </c>
      <c r="BD6" s="21" t="str">
        <f>IF(BD7="","",IF(BD7="-","【-】","【"&amp;SUBSTITUTE(TEXT(BD7,"#,##0.00"),"-","△")&amp;"】"))</f>
        <v>【261.51】</v>
      </c>
      <c r="BE6" s="22">
        <f>IF(BE7="",NA(),BE7)</f>
        <v>736.41</v>
      </c>
      <c r="BF6" s="22">
        <f t="shared" ref="BF6:BN6" si="7">IF(BF7="",NA(),BF7)</f>
        <v>703.58</v>
      </c>
      <c r="BG6" s="22">
        <f t="shared" si="7"/>
        <v>690.55</v>
      </c>
      <c r="BH6" s="22">
        <f t="shared" si="7"/>
        <v>678.1</v>
      </c>
      <c r="BI6" s="22">
        <f t="shared" si="7"/>
        <v>653.55999999999995</v>
      </c>
      <c r="BJ6" s="22">
        <f t="shared" si="7"/>
        <v>458.27</v>
      </c>
      <c r="BK6" s="22">
        <f t="shared" si="7"/>
        <v>447.01</v>
      </c>
      <c r="BL6" s="22">
        <f t="shared" si="7"/>
        <v>439.05</v>
      </c>
      <c r="BM6" s="22">
        <f t="shared" si="7"/>
        <v>465.85</v>
      </c>
      <c r="BN6" s="22">
        <f t="shared" si="7"/>
        <v>439.43</v>
      </c>
      <c r="BO6" s="21" t="str">
        <f>IF(BO7="","",IF(BO7="-","【-】","【"&amp;SUBSTITUTE(TEXT(BO7,"#,##0.00"),"-","△")&amp;"】"))</f>
        <v>【265.16】</v>
      </c>
      <c r="BP6" s="22">
        <f>IF(BP7="",NA(),BP7)</f>
        <v>90.69</v>
      </c>
      <c r="BQ6" s="22">
        <f t="shared" ref="BQ6:BY6" si="8">IF(BQ7="",NA(),BQ7)</f>
        <v>96.26</v>
      </c>
      <c r="BR6" s="22">
        <f t="shared" si="8"/>
        <v>94.04</v>
      </c>
      <c r="BS6" s="22">
        <f t="shared" si="8"/>
        <v>96.09</v>
      </c>
      <c r="BT6" s="22">
        <f t="shared" si="8"/>
        <v>98.28</v>
      </c>
      <c r="BU6" s="22">
        <f t="shared" si="8"/>
        <v>96.77</v>
      </c>
      <c r="BV6" s="22">
        <f t="shared" si="8"/>
        <v>95.81</v>
      </c>
      <c r="BW6" s="22">
        <f t="shared" si="8"/>
        <v>95.26</v>
      </c>
      <c r="BX6" s="22">
        <f t="shared" si="8"/>
        <v>92.39</v>
      </c>
      <c r="BY6" s="22">
        <f t="shared" si="8"/>
        <v>94.41</v>
      </c>
      <c r="BZ6" s="21" t="str">
        <f>IF(BZ7="","",IF(BZ7="-","【-】","【"&amp;SUBSTITUTE(TEXT(BZ7,"#,##0.00"),"-","△")&amp;"】"))</f>
        <v>【102.35】</v>
      </c>
      <c r="CA6" s="22">
        <f>IF(CA7="",NA(),CA7)</f>
        <v>194.17</v>
      </c>
      <c r="CB6" s="22">
        <f t="shared" ref="CB6:CJ6" si="9">IF(CB7="",NA(),CB7)</f>
        <v>183.21</v>
      </c>
      <c r="CC6" s="22">
        <f t="shared" si="9"/>
        <v>187.36</v>
      </c>
      <c r="CD6" s="22">
        <f t="shared" si="9"/>
        <v>185.86</v>
      </c>
      <c r="CE6" s="22">
        <f t="shared" si="9"/>
        <v>182.03</v>
      </c>
      <c r="CF6" s="22">
        <f t="shared" si="9"/>
        <v>187.18</v>
      </c>
      <c r="CG6" s="22">
        <f t="shared" si="9"/>
        <v>189.58</v>
      </c>
      <c r="CH6" s="22">
        <f t="shared" si="9"/>
        <v>192.82</v>
      </c>
      <c r="CI6" s="22">
        <f t="shared" si="9"/>
        <v>192.98</v>
      </c>
      <c r="CJ6" s="22">
        <f t="shared" si="9"/>
        <v>192.13</v>
      </c>
      <c r="CK6" s="21" t="str">
        <f>IF(CK7="","",IF(CK7="-","【-】","【"&amp;SUBSTITUTE(TEXT(CK7,"#,##0.00"),"-","△")&amp;"】"))</f>
        <v>【167.74】</v>
      </c>
      <c r="CL6" s="22">
        <f>IF(CL7="",NA(),CL7)</f>
        <v>49.37</v>
      </c>
      <c r="CM6" s="22">
        <f t="shared" ref="CM6:CU6" si="10">IF(CM7="",NA(),CM7)</f>
        <v>82.54</v>
      </c>
      <c r="CN6" s="22">
        <f t="shared" si="10"/>
        <v>83.9</v>
      </c>
      <c r="CO6" s="22">
        <f t="shared" si="10"/>
        <v>79.66</v>
      </c>
      <c r="CP6" s="22">
        <f t="shared" si="10"/>
        <v>77.16</v>
      </c>
      <c r="CQ6" s="22">
        <f t="shared" si="10"/>
        <v>55.88</v>
      </c>
      <c r="CR6" s="22">
        <f t="shared" si="10"/>
        <v>55.22</v>
      </c>
      <c r="CS6" s="22">
        <f t="shared" si="10"/>
        <v>54.05</v>
      </c>
      <c r="CT6" s="22">
        <f t="shared" si="10"/>
        <v>54.43</v>
      </c>
      <c r="CU6" s="22">
        <f t="shared" si="10"/>
        <v>53.87</v>
      </c>
      <c r="CV6" s="21" t="str">
        <f>IF(CV7="","",IF(CV7="-","【-】","【"&amp;SUBSTITUTE(TEXT(CV7,"#,##0.00"),"-","△")&amp;"】"))</f>
        <v>【60.29】</v>
      </c>
      <c r="CW6" s="22">
        <f>IF(CW7="",NA(),CW7)</f>
        <v>86.57</v>
      </c>
      <c r="CX6" s="22">
        <f t="shared" ref="CX6:DF6" si="11">IF(CX7="",NA(),CX7)</f>
        <v>83.47</v>
      </c>
      <c r="CY6" s="22">
        <f t="shared" si="11"/>
        <v>78.27</v>
      </c>
      <c r="CZ6" s="22">
        <f t="shared" si="11"/>
        <v>80.760000000000005</v>
      </c>
      <c r="DA6" s="22">
        <f t="shared" si="11"/>
        <v>82.37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49.39</v>
      </c>
      <c r="DI6" s="22">
        <f t="shared" ref="DI6:DQ6" si="12">IF(DI7="",NA(),DI7)</f>
        <v>50.77</v>
      </c>
      <c r="DJ6" s="22">
        <f t="shared" si="12"/>
        <v>52.32</v>
      </c>
      <c r="DK6" s="22">
        <f t="shared" si="12"/>
        <v>53.58</v>
      </c>
      <c r="DL6" s="22">
        <f t="shared" si="12"/>
        <v>54.91</v>
      </c>
      <c r="DM6" s="22">
        <f t="shared" si="12"/>
        <v>46.61</v>
      </c>
      <c r="DN6" s="22">
        <f t="shared" si="12"/>
        <v>47.97</v>
      </c>
      <c r="DO6" s="22">
        <f t="shared" si="12"/>
        <v>49.12</v>
      </c>
      <c r="DP6" s="22">
        <f t="shared" si="12"/>
        <v>49.39</v>
      </c>
      <c r="DQ6" s="22">
        <f t="shared" si="12"/>
        <v>50.75</v>
      </c>
      <c r="DR6" s="21" t="str">
        <f>IF(DR7="","",IF(DR7="-","【-】","【"&amp;SUBSTITUTE(TEXT(DR7,"#,##0.00"),"-","△")&amp;"】"))</f>
        <v>【50.88】</v>
      </c>
      <c r="DS6" s="22">
        <f>IF(DS7="",NA(),DS7)</f>
        <v>3.18</v>
      </c>
      <c r="DT6" s="22">
        <f t="shared" ref="DT6:EB6" si="13">IF(DT7="",NA(),DT7)</f>
        <v>3.16</v>
      </c>
      <c r="DU6" s="22">
        <f t="shared" si="13"/>
        <v>8.4700000000000006</v>
      </c>
      <c r="DV6" s="22">
        <f t="shared" si="13"/>
        <v>8.7200000000000006</v>
      </c>
      <c r="DW6" s="22">
        <f t="shared" si="13"/>
        <v>11.68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0.41</v>
      </c>
      <c r="EE6" s="22">
        <f t="shared" ref="EE6:EM6" si="14">IF(EE7="",NA(),EE7)</f>
        <v>1.1599999999999999</v>
      </c>
      <c r="EF6" s="22">
        <f t="shared" si="14"/>
        <v>0.48</v>
      </c>
      <c r="EG6" s="22">
        <f t="shared" si="14"/>
        <v>0.44</v>
      </c>
      <c r="EH6" s="22">
        <f t="shared" si="14"/>
        <v>0.27</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13463</v>
      </c>
      <c r="D7" s="24">
        <v>46</v>
      </c>
      <c r="E7" s="24">
        <v>1</v>
      </c>
      <c r="F7" s="24">
        <v>0</v>
      </c>
      <c r="G7" s="24">
        <v>1</v>
      </c>
      <c r="H7" s="24" t="s">
        <v>92</v>
      </c>
      <c r="I7" s="24" t="s">
        <v>93</v>
      </c>
      <c r="J7" s="24" t="s">
        <v>94</v>
      </c>
      <c r="K7" s="24" t="s">
        <v>95</v>
      </c>
      <c r="L7" s="24" t="s">
        <v>96</v>
      </c>
      <c r="M7" s="24" t="s">
        <v>97</v>
      </c>
      <c r="N7" s="25" t="s">
        <v>98</v>
      </c>
      <c r="O7" s="25">
        <v>59.67</v>
      </c>
      <c r="P7" s="25">
        <v>78.92</v>
      </c>
      <c r="Q7" s="25">
        <v>3630</v>
      </c>
      <c r="R7" s="25">
        <v>15338</v>
      </c>
      <c r="S7" s="25">
        <v>956.08</v>
      </c>
      <c r="T7" s="25">
        <v>16.04</v>
      </c>
      <c r="U7" s="25">
        <v>11994</v>
      </c>
      <c r="V7" s="25">
        <v>50.76</v>
      </c>
      <c r="W7" s="25">
        <v>236.29</v>
      </c>
      <c r="X7" s="25">
        <v>100.25</v>
      </c>
      <c r="Y7" s="25">
        <v>103.66</v>
      </c>
      <c r="Z7" s="25">
        <v>101.28</v>
      </c>
      <c r="AA7" s="25">
        <v>102.93</v>
      </c>
      <c r="AB7" s="25">
        <v>104.24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371.06</v>
      </c>
      <c r="AU7" s="25">
        <v>380.13</v>
      </c>
      <c r="AV7" s="25">
        <v>421.26</v>
      </c>
      <c r="AW7" s="25">
        <v>404.04</v>
      </c>
      <c r="AX7" s="25">
        <v>391.91</v>
      </c>
      <c r="AY7" s="25">
        <v>355.27</v>
      </c>
      <c r="AZ7" s="25">
        <v>359.7</v>
      </c>
      <c r="BA7" s="25">
        <v>362.93</v>
      </c>
      <c r="BB7" s="25">
        <v>371.81</v>
      </c>
      <c r="BC7" s="25">
        <v>384.23</v>
      </c>
      <c r="BD7" s="25">
        <v>261.51</v>
      </c>
      <c r="BE7" s="25">
        <v>736.41</v>
      </c>
      <c r="BF7" s="25">
        <v>703.58</v>
      </c>
      <c r="BG7" s="25">
        <v>690.55</v>
      </c>
      <c r="BH7" s="25">
        <v>678.1</v>
      </c>
      <c r="BI7" s="25">
        <v>653.55999999999995</v>
      </c>
      <c r="BJ7" s="25">
        <v>458.27</v>
      </c>
      <c r="BK7" s="25">
        <v>447.01</v>
      </c>
      <c r="BL7" s="25">
        <v>439.05</v>
      </c>
      <c r="BM7" s="25">
        <v>465.85</v>
      </c>
      <c r="BN7" s="25">
        <v>439.43</v>
      </c>
      <c r="BO7" s="25">
        <v>265.16000000000003</v>
      </c>
      <c r="BP7" s="25">
        <v>90.69</v>
      </c>
      <c r="BQ7" s="25">
        <v>96.26</v>
      </c>
      <c r="BR7" s="25">
        <v>94.04</v>
      </c>
      <c r="BS7" s="25">
        <v>96.09</v>
      </c>
      <c r="BT7" s="25">
        <v>98.28</v>
      </c>
      <c r="BU7" s="25">
        <v>96.77</v>
      </c>
      <c r="BV7" s="25">
        <v>95.81</v>
      </c>
      <c r="BW7" s="25">
        <v>95.26</v>
      </c>
      <c r="BX7" s="25">
        <v>92.39</v>
      </c>
      <c r="BY7" s="25">
        <v>94.41</v>
      </c>
      <c r="BZ7" s="25">
        <v>102.35</v>
      </c>
      <c r="CA7" s="25">
        <v>194.17</v>
      </c>
      <c r="CB7" s="25">
        <v>183.21</v>
      </c>
      <c r="CC7" s="25">
        <v>187.36</v>
      </c>
      <c r="CD7" s="25">
        <v>185.86</v>
      </c>
      <c r="CE7" s="25">
        <v>182.03</v>
      </c>
      <c r="CF7" s="25">
        <v>187.18</v>
      </c>
      <c r="CG7" s="25">
        <v>189.58</v>
      </c>
      <c r="CH7" s="25">
        <v>192.82</v>
      </c>
      <c r="CI7" s="25">
        <v>192.98</v>
      </c>
      <c r="CJ7" s="25">
        <v>192.13</v>
      </c>
      <c r="CK7" s="25">
        <v>167.74</v>
      </c>
      <c r="CL7" s="25">
        <v>49.37</v>
      </c>
      <c r="CM7" s="25">
        <v>82.54</v>
      </c>
      <c r="CN7" s="25">
        <v>83.9</v>
      </c>
      <c r="CO7" s="25">
        <v>79.66</v>
      </c>
      <c r="CP7" s="25">
        <v>77.16</v>
      </c>
      <c r="CQ7" s="25">
        <v>55.88</v>
      </c>
      <c r="CR7" s="25">
        <v>55.22</v>
      </c>
      <c r="CS7" s="25">
        <v>54.05</v>
      </c>
      <c r="CT7" s="25">
        <v>54.43</v>
      </c>
      <c r="CU7" s="25">
        <v>53.87</v>
      </c>
      <c r="CV7" s="25">
        <v>60.29</v>
      </c>
      <c r="CW7" s="25">
        <v>86.57</v>
      </c>
      <c r="CX7" s="25">
        <v>83.47</v>
      </c>
      <c r="CY7" s="25">
        <v>78.27</v>
      </c>
      <c r="CZ7" s="25">
        <v>80.760000000000005</v>
      </c>
      <c r="DA7" s="25">
        <v>82.37</v>
      </c>
      <c r="DB7" s="25">
        <v>80.989999999999995</v>
      </c>
      <c r="DC7" s="25">
        <v>80.930000000000007</v>
      </c>
      <c r="DD7" s="25">
        <v>80.510000000000005</v>
      </c>
      <c r="DE7" s="25">
        <v>79.44</v>
      </c>
      <c r="DF7" s="25">
        <v>79.489999999999995</v>
      </c>
      <c r="DG7" s="25">
        <v>90.12</v>
      </c>
      <c r="DH7" s="25">
        <v>49.39</v>
      </c>
      <c r="DI7" s="25">
        <v>50.77</v>
      </c>
      <c r="DJ7" s="25">
        <v>52.32</v>
      </c>
      <c r="DK7" s="25">
        <v>53.58</v>
      </c>
      <c r="DL7" s="25">
        <v>54.91</v>
      </c>
      <c r="DM7" s="25">
        <v>46.61</v>
      </c>
      <c r="DN7" s="25">
        <v>47.97</v>
      </c>
      <c r="DO7" s="25">
        <v>49.12</v>
      </c>
      <c r="DP7" s="25">
        <v>49.39</v>
      </c>
      <c r="DQ7" s="25">
        <v>50.75</v>
      </c>
      <c r="DR7" s="25">
        <v>50.88</v>
      </c>
      <c r="DS7" s="25">
        <v>3.18</v>
      </c>
      <c r="DT7" s="25">
        <v>3.16</v>
      </c>
      <c r="DU7" s="25">
        <v>8.4700000000000006</v>
      </c>
      <c r="DV7" s="25">
        <v>8.7200000000000006</v>
      </c>
      <c r="DW7" s="25">
        <v>11.68</v>
      </c>
      <c r="DX7" s="25">
        <v>10.84</v>
      </c>
      <c r="DY7" s="25">
        <v>15.33</v>
      </c>
      <c r="DZ7" s="25">
        <v>16.760000000000002</v>
      </c>
      <c r="EA7" s="25">
        <v>18.57</v>
      </c>
      <c r="EB7" s="25">
        <v>21.14</v>
      </c>
      <c r="EC7" s="25">
        <v>22.3</v>
      </c>
      <c r="ED7" s="25">
        <v>0.41</v>
      </c>
      <c r="EE7" s="25">
        <v>1.1599999999999999</v>
      </c>
      <c r="EF7" s="25">
        <v>0.48</v>
      </c>
      <c r="EG7" s="25">
        <v>0.44</v>
      </c>
      <c r="EH7" s="25">
        <v>0.27</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環境水道課 松本　俊紀</cp:lastModifiedBy>
  <cp:lastPrinted>2023-01-12T01:32:24Z</cp:lastPrinted>
  <dcterms:created xsi:type="dcterms:W3CDTF">2022-12-01T00:51:27Z</dcterms:created>
  <dcterms:modified xsi:type="dcterms:W3CDTF">2023-01-12T01:32:24Z</dcterms:modified>
  <cp:category/>
</cp:coreProperties>
</file>