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o-yoshida\Desktop\"/>
    </mc:Choice>
  </mc:AlternateContent>
  <workbookProtection workbookAlgorithmName="SHA-512" workbookHashValue="mgalYK6ytxoAohX5HaUo8390urnj+FWGUkXjUtQZdSRzFzaM05AwyAqhXvA+st1mdeDS6VgDcipNipMK7ujiVw==" workbookSaltValue="rmpobzL8n4W+WhGT9ig9D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I86" i="4"/>
  <c r="E86" i="4"/>
  <c r="AT10" i="4"/>
  <c r="AL10" i="4"/>
  <c r="AD10" i="4"/>
  <c r="W10" i="4"/>
  <c r="I10" i="4"/>
  <c r="B10" i="4"/>
  <c r="BB8" i="4"/>
  <c r="AL8"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<sst xmlns="http://schemas.openxmlformats.org/spreadsheetml/2006/main" count="236" uniqueCount="119">
  <si>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</si>
  <si>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</si>
  <si>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</si>
  <si>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</si>
  <si>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</si>
  <si>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</si>
  <si>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</si>
  <si>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</si>
  <si>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</si>
  <si>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</si>
  <si>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</si>
  <si>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</si>
  <si>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</si>
  <si>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</si>
  <si>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</si>
  <si>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</si>
  <si>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</si>
  <si>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</si>
  <si>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</si>
  <si>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</si>
  <si>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</si>
  <si>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</si>
  <si>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</si>
  <si>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</si>
  <si>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</si>
  <si>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</si>
  <si>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</si>
  <si>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</si>
  <si>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</si>
  <si>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</si>
  <si>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</si>
  <si>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</si>
  <si>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</si>
  <si>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</si>
  <si>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</si>
  <si>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</si>
  <si>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</si>
  <si>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</si>
  <si>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</si>
  <si>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</si>
  <si>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</si>
  <si>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</si>
  <si>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</si>
  <si>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</si>
  <si>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</si>
  <si>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</si>
  <si>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</si>
  <si>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</si>
  <si>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</si>
  <si>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</si>
  <si>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</si>
  <si>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</si>
  <si>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</si>
  <si>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</si>
  <si>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</si>
  <si>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</si>
  <si>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</si>
  <si>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</si>
  <si>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</si>
  <si>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</si>
  <si>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</si>
  <si>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</si>
  <si>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</si>
  <si>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</si>
  <si>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</si>
  <si>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</si>
  <si>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</si>
  <si>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</si>
  <si>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</si>
  <si>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</si>
  <si>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</si>
  <si>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</si>
  <si>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</si>
  <si>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</si>
  <si>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</si>
  <si>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</si>
  <si>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</si>
  <si>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</si>
  <si>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</si>
  <si>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</si>
  <si>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</si>
  <si>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</si>
  <si>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</si>
  <si>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</si>
  <si>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</si>
  <si>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</si>
  <si>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</si>
  <si>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</si>
  <si>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</si>
  <si>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</si>
  <si>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</si>
  <si>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</si>
  <si>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</si>
  <si>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</si>
  <si>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</si>
  <si>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</si>
  <si>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</si>
  <si>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八雲町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</si>
  <si>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</si>
  <si>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</si>
  <si>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</si>
  <si>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</si>
  <si>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</si>
  <si>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</si>
  <si>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</si>
  <si>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</si>
  <si>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</si>
  <si>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</si>
  <si>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</si>
  <si>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</si>
  <si>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</si>
  <si>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</si>
  <si>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</si>
  <si>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</si>
  <si>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</si>
  <si>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</si>
  <si>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供用開始後約20年経過しているが、管渠については、いまだ耐用年数を経過していないため、現時点では老朽化しているとは言い切れない。
　しかし、機械・設備については、耐用年数の15年を経過しているため、これから更新していく必要がある。
　今後は施設全体が徐々に老朽化していくことが予想されるため、計画的な更新を検討していく必要があり、令和3年度から処理場の機械設備等更新やマンホールポンプ所の更新を順次行う予定である。</t>
    <rPh sb="1" eb="3">
      <t>キョウヨウ</t>
    </rPh>
    <rPh sb="3" eb="5">
      <t>カイシ</t>
    </rPh>
    <rPh sb="5" eb="6">
      <t>ゴ</t>
    </rPh>
    <rPh sb="6" eb="7">
      <t>ヤク</t>
    </rPh>
    <rPh sb="9" eb="10">
      <t>ネン</t>
    </rPh>
    <rPh sb="10" eb="12">
      <t>ケイカ</t>
    </rPh>
    <rPh sb="18" eb="20">
      <t>カンキョ</t>
    </rPh>
    <rPh sb="29" eb="31">
      <t>タイヨウ</t>
    </rPh>
    <rPh sb="31" eb="33">
      <t>ネンスウ</t>
    </rPh>
    <rPh sb="34" eb="36">
      <t>ケイカ</t>
    </rPh>
    <rPh sb="110" eb="112">
      <t>ヒツヨウ</t>
    </rPh>
    <rPh sb="198" eb="200">
      <t>ジュンジ</t>
    </rPh>
    <phoneticPr fontId="4"/>
  </si>
  <si>
    <t>　使用料改定による収入の増を図るとともに、施設規模の見直しを含めた維持管理費の削減等、更なる経営改善が必要である。
　また、将来的に人口減少による使用料収入の減、施設老朽化による更新費用の増大など、厳しい経営状況が予想されることから、常に先を見据えた計画的な経営を行っていく必要がある。
　そのため、令和５年４月からの企業会計移行を進めるとともに、合わせて使用料改定について検討する。</t>
    <rPh sb="1" eb="4">
      <t>シヨウリョウ</t>
    </rPh>
    <rPh sb="4" eb="6">
      <t>カイテイ</t>
    </rPh>
    <rPh sb="9" eb="11">
      <t>シュウニュウ</t>
    </rPh>
    <rPh sb="12" eb="13">
      <t>ゾウ</t>
    </rPh>
    <rPh sb="14" eb="15">
      <t>ハカ</t>
    </rPh>
    <rPh sb="21" eb="23">
      <t>シセツ</t>
    </rPh>
    <rPh sb="23" eb="25">
      <t>キボ</t>
    </rPh>
    <rPh sb="26" eb="28">
      <t>ミナオ</t>
    </rPh>
    <rPh sb="30" eb="31">
      <t>フク</t>
    </rPh>
    <rPh sb="33" eb="35">
      <t>イジ</t>
    </rPh>
    <rPh sb="35" eb="38">
      <t>カンリヒ</t>
    </rPh>
    <rPh sb="39" eb="41">
      <t>サクゲン</t>
    </rPh>
    <rPh sb="41" eb="42">
      <t>トウ</t>
    </rPh>
    <rPh sb="43" eb="44">
      <t>サラ</t>
    </rPh>
    <rPh sb="46" eb="48">
      <t>ケイエイ</t>
    </rPh>
    <rPh sb="48" eb="50">
      <t>カイゼン</t>
    </rPh>
    <rPh sb="51" eb="53">
      <t>ヒツヨウ</t>
    </rPh>
    <rPh sb="104" eb="106">
      <t>ジョウキョウ</t>
    </rPh>
    <rPh sb="181" eb="183">
      <t>カイテイ</t>
    </rPh>
    <phoneticPr fontId="4"/>
  </si>
  <si>
    <t>①収益的収支比率については、H26～H30年度の消費税修正申告による還付金受入れで、令和2年度は収入が上昇に転じたが、一時的なものであり、今後もコスト削減に重点をおかなければならない。
④企業債残高対事業規模比率については、類似団体平均値を下回っているが、今後、施設の大規模修繕・更新により、多額の起債借入が発生する。ストックマネジメントに基づき、計画的に建設改良事業を進めることで、起債借入額を平準化し、起債残高の抑制に努める。
⑤経費回収率については、類似団体平均値を大きく下回っており、今後の人口減少も勘案すると、大幅なコスト削減と収入増が強く求められる。
⑥汚水処理原価については、毎年、類似団体平均値を大きく上回っており、更なる維持管理費の削減等による経営改善が必要である。
⑦施設利用率については、類似団体平均値を大きく下回っており、施設規模の見直しが必要である。
⑧水洗化率は平成28年度以降なだらかに上昇し、平成29年度以降は類似団体平均値を上回っているが、経費回収率等が低率となっていることから、水洗化率向上の取組強化を継続していく必要がある。
　以上のことから、施設規模の見直しを含めた維持管理費の削減等による抜本的な経営改善を行い、かつ使用料改定による収入増を図っていく必要がある。
　</t>
    <rPh sb="1" eb="4">
      <t>シュウエキテキ</t>
    </rPh>
    <rPh sb="4" eb="6">
      <t>シュウシ</t>
    </rPh>
    <rPh sb="6" eb="8">
      <t>ヒリツ</t>
    </rPh>
    <rPh sb="37" eb="39">
      <t>ウケイレ</t>
    </rPh>
    <rPh sb="42" eb="44">
      <t>レイワ</t>
    </rPh>
    <rPh sb="45" eb="47">
      <t>ネンド</t>
    </rPh>
    <rPh sb="48" eb="50">
      <t>シュウニュウ</t>
    </rPh>
    <rPh sb="51" eb="53">
      <t>ジョウショウ</t>
    </rPh>
    <rPh sb="54" eb="55">
      <t>テン</t>
    </rPh>
    <rPh sb="59" eb="62">
      <t>イチジテキ</t>
    </rPh>
    <rPh sb="69" eb="71">
      <t>コンゴ</t>
    </rPh>
    <rPh sb="75" eb="77">
      <t>サクゲン</t>
    </rPh>
    <rPh sb="78" eb="80">
      <t>ジュウテン</t>
    </rPh>
    <rPh sb="236" eb="237">
      <t>オオ</t>
    </rPh>
    <rPh sb="239" eb="241">
      <t>シタマワ</t>
    </rPh>
    <rPh sb="246" eb="248">
      <t>コンゴ</t>
    </rPh>
    <rPh sb="249" eb="251">
      <t>ジンコウ</t>
    </rPh>
    <rPh sb="251" eb="253">
      <t>ゲンショウ</t>
    </rPh>
    <rPh sb="254" eb="256">
      <t>カンアン</t>
    </rPh>
    <rPh sb="260" eb="262">
      <t>オオハバ</t>
    </rPh>
    <rPh sb="266" eb="268">
      <t>サクゲン</t>
    </rPh>
    <rPh sb="269" eb="272">
      <t>シュウニュウゾウ</t>
    </rPh>
    <rPh sb="273" eb="274">
      <t>ツヨ</t>
    </rPh>
    <rPh sb="275" eb="276">
      <t>モト</t>
    </rPh>
    <rPh sb="295" eb="297">
      <t>マイトシ</t>
    </rPh>
    <rPh sb="302" eb="304">
      <t>ヘイキン</t>
    </rPh>
    <rPh sb="304" eb="305">
      <t>アタイ</t>
    </rPh>
    <rPh sb="306" eb="307">
      <t>オオ</t>
    </rPh>
    <rPh sb="309" eb="311">
      <t>ウワマワ</t>
    </rPh>
    <rPh sb="316" eb="317">
      <t>サラ</t>
    </rPh>
    <rPh sb="319" eb="321">
      <t>イジ</t>
    </rPh>
    <rPh sb="321" eb="324">
      <t>カンリヒ</t>
    </rPh>
    <rPh sb="325" eb="327">
      <t>サクゲン</t>
    </rPh>
    <rPh sb="327" eb="328">
      <t>トウ</t>
    </rPh>
    <rPh sb="331" eb="333">
      <t>ケイエイ</t>
    </rPh>
    <rPh sb="333" eb="335">
      <t>カイゼン</t>
    </rPh>
    <rPh sb="336" eb="338">
      <t>ヒツヨウ</t>
    </rPh>
    <rPh sb="344" eb="346">
      <t>シセツ</t>
    </rPh>
    <rPh sb="346" eb="348">
      <t>リヨウ</t>
    </rPh>
    <rPh sb="348" eb="349">
      <t>リツ</t>
    </rPh>
    <rPh sb="355" eb="357">
      <t>ルイジ</t>
    </rPh>
    <rPh sb="357" eb="359">
      <t>ダンタイ</t>
    </rPh>
    <rPh sb="359" eb="362">
      <t>ヘイキンチ</t>
    </rPh>
    <rPh sb="363" eb="364">
      <t>オオ</t>
    </rPh>
    <rPh sb="366" eb="368">
      <t>シタマワ</t>
    </rPh>
    <rPh sb="373" eb="375">
      <t>シセツ</t>
    </rPh>
    <rPh sb="375" eb="377">
      <t>キボ</t>
    </rPh>
    <rPh sb="378" eb="380">
      <t>ミナオ</t>
    </rPh>
    <rPh sb="382" eb="384">
      <t>ヒツヨウ</t>
    </rPh>
    <rPh sb="390" eb="393">
      <t>スイセンカ</t>
    </rPh>
    <rPh sb="393" eb="394">
      <t>リツ</t>
    </rPh>
    <rPh sb="395" eb="397">
      <t>ヘイセイ</t>
    </rPh>
    <rPh sb="399" eb="401">
      <t>ネンド</t>
    </rPh>
    <rPh sb="401" eb="403">
      <t>イコウ</t>
    </rPh>
    <rPh sb="408" eb="410">
      <t>ジョウショウ</t>
    </rPh>
    <rPh sb="412" eb="414">
      <t>ヘイセイ</t>
    </rPh>
    <rPh sb="416" eb="418">
      <t>ネンド</t>
    </rPh>
    <rPh sb="418" eb="420">
      <t>イコウ</t>
    </rPh>
    <rPh sb="421" eb="423">
      <t>ルイジ</t>
    </rPh>
    <rPh sb="423" eb="425">
      <t>ダンタイ</t>
    </rPh>
    <rPh sb="425" eb="428">
      <t>ヘイキンチ</t>
    </rPh>
    <rPh sb="429" eb="431">
      <t>ウワマワ</t>
    </rPh>
    <rPh sb="437" eb="439">
      <t>ケイヒ</t>
    </rPh>
    <rPh sb="439" eb="441">
      <t>カイシュウ</t>
    </rPh>
    <rPh sb="441" eb="442">
      <t>リツ</t>
    </rPh>
    <rPh sb="442" eb="443">
      <t>トウ</t>
    </rPh>
    <rPh sb="444" eb="446">
      <t>テイリツ</t>
    </rPh>
    <rPh sb="457" eb="460">
      <t>スイセンカ</t>
    </rPh>
    <rPh sb="460" eb="461">
      <t>リツ</t>
    </rPh>
    <rPh sb="461" eb="463">
      <t>コウジョウ</t>
    </rPh>
    <rPh sb="464" eb="466">
      <t>トリクミ</t>
    </rPh>
    <rPh sb="466" eb="468">
      <t>キョウカ</t>
    </rPh>
    <rPh sb="469" eb="471">
      <t>ケイゾク</t>
    </rPh>
    <rPh sb="475" eb="477">
      <t>ヒツヨウ</t>
    </rPh>
    <rPh sb="483" eb="485">
      <t>イジョウ</t>
    </rPh>
    <rPh sb="491" eb="493">
      <t>シセツ</t>
    </rPh>
    <rPh sb="493" eb="495">
      <t>キボ</t>
    </rPh>
    <rPh sb="496" eb="498">
      <t>ミナオ</t>
    </rPh>
    <rPh sb="500" eb="501">
      <t>フク</t>
    </rPh>
    <rPh sb="503" eb="505">
      <t>イジ</t>
    </rPh>
    <rPh sb="505" eb="508">
      <t>カンリヒ</t>
    </rPh>
    <rPh sb="509" eb="511">
      <t>サクゲン</t>
    </rPh>
    <rPh sb="511" eb="512">
      <t>トウ</t>
    </rPh>
    <rPh sb="515" eb="518">
      <t>バッポンテキ</t>
    </rPh>
    <rPh sb="519" eb="521">
      <t>ケイエイ</t>
    </rPh>
    <rPh sb="521" eb="523">
      <t>カイゼン</t>
    </rPh>
    <rPh sb="524" eb="525">
      <t>オコナ</t>
    </rPh>
    <rPh sb="529" eb="532">
      <t>シヨウリョウ</t>
    </rPh>
    <rPh sb="532" eb="534">
      <t>カイテイ</t>
    </rPh>
    <rPh sb="537" eb="539">
      <t>シュウニュウ</t>
    </rPh>
    <rPh sb="539" eb="540">
      <t>ゾウ</t>
    </rPh>
    <rPh sb="541" eb="542">
      <t>ハカ</t>
    </rPh>
    <rPh sb="546" eb="54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</si>
</sst>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DC6-4670-A88A-0D6A3110B22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5DC6-4670-A88A-0D6A3110B22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28.31</c:v>
                </c:pt>
                <c:pt idx="1">
                  <c:v>28.87</c:v>
                </c:pt>
                <c:pt idx="2">
                  <c:v>28.73</c:v>
                </c:pt>
                <c:pt idx="3">
                  <c:v>27.32</c:v>
                </c:pt>
                <c:pt idx="4">
                  <c:v>27.54</c:v>
                </c:pt>
              </c:numCache>
            </c:numRef>
          </c:val>
          <c:extLst>
            <c:ext xmlns:c16="http://schemas.microsoft.com/office/drawing/2014/chart" uri="{C3380CC4-5D6E-409C-BE32-E72D297353CC}">
              <c16:uniqueId val="{00000000-3C18-4C14-A621-7B43527420D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3C18-4C14-A621-7B43527420D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82.26</c:v>
                </c:pt>
                <c:pt idx="1">
                  <c:v>83.37</c:v>
                </c:pt>
                <c:pt idx="2">
                  <c:v>83.88</c:v>
                </c:pt>
                <c:pt idx="3">
                  <c:v>87.22</c:v>
                </c:pt>
                <c:pt idx="4">
                  <c:v>86.09</c:v>
                </c:pt>
              </c:numCache>
            </c:numRef>
          </c:val>
          <c:extLst>
            <c:ext xmlns:c16="http://schemas.microsoft.com/office/drawing/2014/chart" uri="{C3380CC4-5D6E-409C-BE32-E72D297353CC}">
              <c16:uniqueId val="{00000000-9602-4649-9A37-FFAE72F00BC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9602-4649-9A37-FFAE72F00BC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86.43</c:v>
                </c:pt>
                <c:pt idx="1">
                  <c:v>85.3</c:v>
                </c:pt>
                <c:pt idx="2">
                  <c:v>82.89</c:v>
                </c:pt>
                <c:pt idx="3">
                  <c:v>82.19</c:v>
                </c:pt>
                <c:pt idx="4">
                  <c:v>88.77</c:v>
                </c:pt>
              </c:numCache>
            </c:numRef>
          </c:val>
          <c:extLst>
            <c:ext xmlns:c16="http://schemas.microsoft.com/office/drawing/2014/chart" uri="{C3380CC4-5D6E-409C-BE32-E72D297353CC}">
              <c16:uniqueId val="{00000000-FD3C-40B5-90D5-20C81073279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3C-40B5-90D5-20C81073279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93-4DC7-8834-F2EEAADE35D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93-4DC7-8834-F2EEAADE35D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AA-4974-8345-EF9621F68A9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AA-4974-8345-EF9621F68A9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7E-42CC-9453-7AD637981C1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7E-42CC-9453-7AD637981C1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C0-43EF-B658-B567C240F4D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C0-43EF-B658-B567C240F4D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93-4F80-80EC-738EF4932FC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AB93-4F80-80EC-738EF4932FC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60.56</c:v>
                </c:pt>
                <c:pt idx="1">
                  <c:v>58.91</c:v>
                </c:pt>
                <c:pt idx="2">
                  <c:v>54.2</c:v>
                </c:pt>
                <c:pt idx="3">
                  <c:v>54.06</c:v>
                </c:pt>
                <c:pt idx="4">
                  <c:v>57.02</c:v>
                </c:pt>
              </c:numCache>
            </c:numRef>
          </c:val>
          <c:extLst>
            <c:ext xmlns:c16="http://schemas.microsoft.com/office/drawing/2014/chart" uri="{C3380CC4-5D6E-409C-BE32-E72D297353CC}">
              <c16:uniqueId val="{00000000-C825-46C8-A515-C2BD6ABE96D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C825-46C8-A515-C2BD6ABE96D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289.45</c:v>
                </c:pt>
                <c:pt idx="1">
                  <c:v>294.87</c:v>
                </c:pt>
                <c:pt idx="2">
                  <c:v>328.12</c:v>
                </c:pt>
                <c:pt idx="3">
                  <c:v>325.75</c:v>
                </c:pt>
                <c:pt idx="4">
                  <c:v>326.81</c:v>
                </c:pt>
              </c:numCache>
            </c:numRef>
          </c:val>
          <c:extLst>
            <c:ext xmlns:c16="http://schemas.microsoft.com/office/drawing/2014/chart" uri="{C3380CC4-5D6E-409C-BE32-E72D297353CC}">
              <c16:uniqueId val="{00000000-3175-497C-A194-5C632111847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3175-497C-A194-5C632111847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B66" zoomScaleNormal="100" workbookViewId="0">
      <selection activeCell="BL11" sqref="BL11:BZ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北海道　八雲町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15673</v>
      </c>
      <c r="AM8" s="51"/>
      <c r="AN8" s="51"/>
      <c r="AO8" s="51"/>
      <c r="AP8" s="51"/>
      <c r="AQ8" s="51"/>
      <c r="AR8" s="51"/>
      <c r="AS8" s="51"/>
      <c r="AT8" s="46">
        <f>データ!T6</f>
        <v>956.08</v>
      </c>
      <c r="AU8" s="46"/>
      <c r="AV8" s="46"/>
      <c r="AW8" s="46"/>
      <c r="AX8" s="46"/>
      <c r="AY8" s="46"/>
      <c r="AZ8" s="46"/>
      <c r="BA8" s="46"/>
      <c r="BB8" s="46">
        <f>データ!U6</f>
        <v>16.39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12.74</v>
      </c>
      <c r="Q10" s="46"/>
      <c r="R10" s="46"/>
      <c r="S10" s="46"/>
      <c r="T10" s="46"/>
      <c r="U10" s="46"/>
      <c r="V10" s="46"/>
      <c r="W10" s="46">
        <f>データ!Q6</f>
        <v>90.3</v>
      </c>
      <c r="X10" s="46"/>
      <c r="Y10" s="46"/>
      <c r="Z10" s="46"/>
      <c r="AA10" s="46"/>
      <c r="AB10" s="46"/>
      <c r="AC10" s="46"/>
      <c r="AD10" s="51">
        <f>データ!R6</f>
        <v>3630</v>
      </c>
      <c r="AE10" s="51"/>
      <c r="AF10" s="51"/>
      <c r="AG10" s="51"/>
      <c r="AH10" s="51"/>
      <c r="AI10" s="51"/>
      <c r="AJ10" s="51"/>
      <c r="AK10" s="2"/>
      <c r="AL10" s="51">
        <f>データ!V6</f>
        <v>1984</v>
      </c>
      <c r="AM10" s="51"/>
      <c r="AN10" s="51"/>
      <c r="AO10" s="51"/>
      <c r="AP10" s="51"/>
      <c r="AQ10" s="51"/>
      <c r="AR10" s="51"/>
      <c r="AS10" s="51"/>
      <c r="AT10" s="46">
        <f>データ!W6</f>
        <v>1.97</v>
      </c>
      <c r="AU10" s="46"/>
      <c r="AV10" s="46"/>
      <c r="AW10" s="46"/>
      <c r="AX10" s="46"/>
      <c r="AY10" s="46"/>
      <c r="AZ10" s="46"/>
      <c r="BA10" s="46"/>
      <c r="BB10" s="46">
        <f>データ!X6</f>
        <v>1007.11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43</v>
      </c>
      <c r="N86" s="26" t="s">
        <v>43</v>
      </c>
      <c r="O86" s="26" t="str">
        <f>データ!EO6</f>
        <v>【0.30】</v>
      </c>
    </row>
  </sheetData>
  <sheetProtection algorithmName="SHA-512" hashValue="Wz0z9JsP4lHMeKn259pCsylxnMJ8l2DcbiWx/JS/mC1ekDD6rcD/pEuMXFovvdjv0wJ0MhkzXGMAqjHhmVm1PA==" saltValue="mrXErj1/l3n/9gRTmTk9I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13463</v>
      </c>
      <c r="D6" s="33">
        <f t="shared" si="3"/>
        <v>47</v>
      </c>
      <c r="E6" s="33">
        <f t="shared" si="3"/>
        <v>17</v>
      </c>
      <c r="F6" s="33">
        <f t="shared" si="3"/>
        <v>4</v>
      </c>
      <c r="G6" s="33">
        <f t="shared" si="3"/>
        <v>0</v>
      </c>
      <c r="H6" s="33" t="str">
        <f t="shared" si="3"/>
        <v>北海道　八雲町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12.74</v>
      </c>
      <c r="Q6" s="34">
        <f t="shared" si="3"/>
        <v>90.3</v>
      </c>
      <c r="R6" s="34">
        <f t="shared" si="3"/>
        <v>3630</v>
      </c>
      <c r="S6" s="34">
        <f t="shared" si="3"/>
        <v>15673</v>
      </c>
      <c r="T6" s="34">
        <f t="shared" si="3"/>
        <v>956.08</v>
      </c>
      <c r="U6" s="34">
        <f t="shared" si="3"/>
        <v>16.39</v>
      </c>
      <c r="V6" s="34">
        <f t="shared" si="3"/>
        <v>1984</v>
      </c>
      <c r="W6" s="34">
        <f t="shared" si="3"/>
        <v>1.97</v>
      </c>
      <c r="X6" s="34">
        <f t="shared" si="3"/>
        <v>1007.11</v>
      </c>
      <c r="Y6" s="35">
        <f>IF(Y7="",NA(),Y7)</f>
        <v>86.43</v>
      </c>
      <c r="Z6" s="35">
        <f t="shared" ref="Z6:AH6" si="4">IF(Z7="",NA(),Z7)</f>
        <v>85.3</v>
      </c>
      <c r="AA6" s="35">
        <f t="shared" si="4"/>
        <v>82.89</v>
      </c>
      <c r="AB6" s="35">
        <f t="shared" si="4"/>
        <v>82.19</v>
      </c>
      <c r="AC6" s="35">
        <f t="shared" si="4"/>
        <v>88.77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60.56</v>
      </c>
      <c r="BR6" s="35">
        <f t="shared" ref="BR6:BZ6" si="8">IF(BR7="",NA(),BR7)</f>
        <v>58.91</v>
      </c>
      <c r="BS6" s="35">
        <f t="shared" si="8"/>
        <v>54.2</v>
      </c>
      <c r="BT6" s="35">
        <f t="shared" si="8"/>
        <v>54.06</v>
      </c>
      <c r="BU6" s="35">
        <f t="shared" si="8"/>
        <v>57.02</v>
      </c>
      <c r="BV6" s="35">
        <f t="shared" si="8"/>
        <v>69.87</v>
      </c>
      <c r="BW6" s="35">
        <f t="shared" si="8"/>
        <v>74.3</v>
      </c>
      <c r="BX6" s="35">
        <f t="shared" si="8"/>
        <v>72.260000000000005</v>
      </c>
      <c r="BY6" s="35">
        <f t="shared" si="8"/>
        <v>71.84</v>
      </c>
      <c r="BZ6" s="35">
        <f t="shared" si="8"/>
        <v>73.36</v>
      </c>
      <c r="CA6" s="34" t="str">
        <f>IF(CA7="","",IF(CA7="-","【-】","【"&amp;SUBSTITUTE(TEXT(CA7,"#,##0.00"),"-","△")&amp;"】"))</f>
        <v>【75.29】</v>
      </c>
      <c r="CB6" s="35">
        <f>IF(CB7="",NA(),CB7)</f>
        <v>289.45</v>
      </c>
      <c r="CC6" s="35">
        <f t="shared" ref="CC6:CK6" si="9">IF(CC7="",NA(),CC7)</f>
        <v>294.87</v>
      </c>
      <c r="CD6" s="35">
        <f t="shared" si="9"/>
        <v>328.12</v>
      </c>
      <c r="CE6" s="35">
        <f t="shared" si="9"/>
        <v>325.75</v>
      </c>
      <c r="CF6" s="35">
        <f t="shared" si="9"/>
        <v>326.81</v>
      </c>
      <c r="CG6" s="35">
        <f t="shared" si="9"/>
        <v>234.96</v>
      </c>
      <c r="CH6" s="35">
        <f t="shared" si="9"/>
        <v>221.81</v>
      </c>
      <c r="CI6" s="35">
        <f t="shared" si="9"/>
        <v>230.02</v>
      </c>
      <c r="CJ6" s="35">
        <f t="shared" si="9"/>
        <v>228.47</v>
      </c>
      <c r="CK6" s="35">
        <f t="shared" si="9"/>
        <v>224.88</v>
      </c>
      <c r="CL6" s="34" t="str">
        <f>IF(CL7="","",IF(CL7="-","【-】","【"&amp;SUBSTITUTE(TEXT(CL7,"#,##0.00"),"-","△")&amp;"】"))</f>
        <v>【215.41】</v>
      </c>
      <c r="CM6" s="35">
        <f>IF(CM7="",NA(),CM7)</f>
        <v>28.31</v>
      </c>
      <c r="CN6" s="35">
        <f t="shared" ref="CN6:CV6" si="10">IF(CN7="",NA(),CN7)</f>
        <v>28.87</v>
      </c>
      <c r="CO6" s="35">
        <f t="shared" si="10"/>
        <v>28.73</v>
      </c>
      <c r="CP6" s="35">
        <f t="shared" si="10"/>
        <v>27.32</v>
      </c>
      <c r="CQ6" s="35">
        <f t="shared" si="10"/>
        <v>27.54</v>
      </c>
      <c r="CR6" s="35">
        <f t="shared" si="10"/>
        <v>42.9</v>
      </c>
      <c r="CS6" s="35">
        <f t="shared" si="10"/>
        <v>43.36</v>
      </c>
      <c r="CT6" s="35">
        <f t="shared" si="10"/>
        <v>42.56</v>
      </c>
      <c r="CU6" s="35">
        <f t="shared" si="10"/>
        <v>42.47</v>
      </c>
      <c r="CV6" s="35">
        <f t="shared" si="10"/>
        <v>42.4</v>
      </c>
      <c r="CW6" s="34" t="str">
        <f>IF(CW7="","",IF(CW7="-","【-】","【"&amp;SUBSTITUTE(TEXT(CW7,"#,##0.00"),"-","△")&amp;"】"))</f>
        <v>【42.90】</v>
      </c>
      <c r="CX6" s="35">
        <f>IF(CX7="",NA(),CX7)</f>
        <v>82.26</v>
      </c>
      <c r="CY6" s="35">
        <f t="shared" ref="CY6:DG6" si="11">IF(CY7="",NA(),CY7)</f>
        <v>83.37</v>
      </c>
      <c r="CZ6" s="35">
        <f t="shared" si="11"/>
        <v>83.88</v>
      </c>
      <c r="DA6" s="35">
        <f t="shared" si="11"/>
        <v>87.22</v>
      </c>
      <c r="DB6" s="35">
        <f t="shared" si="11"/>
        <v>86.09</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13463</v>
      </c>
      <c r="D7" s="37">
        <v>47</v>
      </c>
      <c r="E7" s="37">
        <v>17</v>
      </c>
      <c r="F7" s="37">
        <v>4</v>
      </c>
      <c r="G7" s="37">
        <v>0</v>
      </c>
      <c r="H7" s="37" t="s">
        <v>97</v>
      </c>
      <c r="I7" s="37" t="s">
        <v>98</v>
      </c>
      <c r="J7" s="37" t="s">
        <v>99</v>
      </c>
      <c r="K7" s="37" t="s">
        <v>100</v>
      </c>
      <c r="L7" s="37" t="s">
        <v>101</v>
      </c>
      <c r="M7" s="37" t="s">
        <v>102</v>
      </c>
      <c r="N7" s="38" t="s">
        <v>103</v>
      </c>
      <c r="O7" s="38" t="s">
        <v>104</v>
      </c>
      <c r="P7" s="38">
        <v>12.74</v>
      </c>
      <c r="Q7" s="38">
        <v>90.3</v>
      </c>
      <c r="R7" s="38">
        <v>3630</v>
      </c>
      <c r="S7" s="38">
        <v>15673</v>
      </c>
      <c r="T7" s="38">
        <v>956.08</v>
      </c>
      <c r="U7" s="38">
        <v>16.39</v>
      </c>
      <c r="V7" s="38">
        <v>1984</v>
      </c>
      <c r="W7" s="38">
        <v>1.97</v>
      </c>
      <c r="X7" s="38">
        <v>1007.11</v>
      </c>
      <c r="Y7" s="38">
        <v>86.43</v>
      </c>
      <c r="Z7" s="38">
        <v>85.3</v>
      </c>
      <c r="AA7" s="38">
        <v>82.89</v>
      </c>
      <c r="AB7" s="38">
        <v>82.19</v>
      </c>
      <c r="AC7" s="38">
        <v>88.77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1298.9100000000001</v>
      </c>
      <c r="BL7" s="38">
        <v>1243.71</v>
      </c>
      <c r="BM7" s="38">
        <v>1194.1500000000001</v>
      </c>
      <c r="BN7" s="38">
        <v>1206.79</v>
      </c>
      <c r="BO7" s="38">
        <v>1258.43</v>
      </c>
      <c r="BP7" s="38">
        <v>1260.21</v>
      </c>
      <c r="BQ7" s="38">
        <v>60.56</v>
      </c>
      <c r="BR7" s="38">
        <v>58.91</v>
      </c>
      <c r="BS7" s="38">
        <v>54.2</v>
      </c>
      <c r="BT7" s="38">
        <v>54.06</v>
      </c>
      <c r="BU7" s="38">
        <v>57.02</v>
      </c>
      <c r="BV7" s="38">
        <v>69.87</v>
      </c>
      <c r="BW7" s="38">
        <v>74.3</v>
      </c>
      <c r="BX7" s="38">
        <v>72.260000000000005</v>
      </c>
      <c r="BY7" s="38">
        <v>71.84</v>
      </c>
      <c r="BZ7" s="38">
        <v>73.36</v>
      </c>
      <c r="CA7" s="38">
        <v>75.290000000000006</v>
      </c>
      <c r="CB7" s="38">
        <v>289.45</v>
      </c>
      <c r="CC7" s="38">
        <v>294.87</v>
      </c>
      <c r="CD7" s="38">
        <v>328.12</v>
      </c>
      <c r="CE7" s="38">
        <v>325.75</v>
      </c>
      <c r="CF7" s="38">
        <v>326.81</v>
      </c>
      <c r="CG7" s="38">
        <v>234.96</v>
      </c>
      <c r="CH7" s="38">
        <v>221.81</v>
      </c>
      <c r="CI7" s="38">
        <v>230.02</v>
      </c>
      <c r="CJ7" s="38">
        <v>228.47</v>
      </c>
      <c r="CK7" s="38">
        <v>224.88</v>
      </c>
      <c r="CL7" s="38">
        <v>215.41</v>
      </c>
      <c r="CM7" s="38">
        <v>28.31</v>
      </c>
      <c r="CN7" s="38">
        <v>28.87</v>
      </c>
      <c r="CO7" s="38">
        <v>28.73</v>
      </c>
      <c r="CP7" s="38">
        <v>27.32</v>
      </c>
      <c r="CQ7" s="38">
        <v>27.54</v>
      </c>
      <c r="CR7" s="38">
        <v>42.9</v>
      </c>
      <c r="CS7" s="38">
        <v>43.36</v>
      </c>
      <c r="CT7" s="38">
        <v>42.56</v>
      </c>
      <c r="CU7" s="38">
        <v>42.47</v>
      </c>
      <c r="CV7" s="38">
        <v>42.4</v>
      </c>
      <c r="CW7" s="38">
        <v>42.9</v>
      </c>
      <c r="CX7" s="38">
        <v>82.26</v>
      </c>
      <c r="CY7" s="38">
        <v>83.37</v>
      </c>
      <c r="CZ7" s="38">
        <v>83.88</v>
      </c>
      <c r="DA7" s="38">
        <v>87.22</v>
      </c>
      <c r="DB7" s="38">
        <v>86.09</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環境水道課 吉田　種栄</cp:lastModifiedBy>
  <cp:lastPrinted>2022-02-14T23:47:34Z</cp:lastPrinted>
  <dcterms:created xsi:type="dcterms:W3CDTF">2021-12-03T07:47:40Z</dcterms:created>
  <dcterms:modified xsi:type="dcterms:W3CDTF">2022-02-25T00:40:21Z</dcterms:modified>
  <cp:category/>
</cp:coreProperties>
</file>