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yoshida\Desktop\"/>
    </mc:Choice>
  </mc:AlternateContent>
  <workbookProtection workbookAlgorithmName="SHA-512" workbookHashValue="wJZHUT1X1viR70hnbiWI/p79hM+Cl4wPj3MBTYkf1PXdpk3L761TIqg70CzuIX+p1iVVs1xMPMdTlSIunn/vCA==" workbookSaltValue="E52w4GjSpWdgpwQvIL7g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<sst xmlns="http://schemas.openxmlformats.org/spreadsheetml/2006/main" count="236" uniqueCount="119">
  <si>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</si>
  <si>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</si>
  <si>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</si>
  <si>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</si>
  <si>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</si>
  <si>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</si>
  <si>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</si>
  <si>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</si>
  <si>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</si>
  <si>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</si>
  <si>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</si>
  <si>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</si>
  <si>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</si>
  <si>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</si>
  <si>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</si>
  <si>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</si>
  <si>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</si>
  <si>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</si>
  <si>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</si>
  <si>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</si>
  <si>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</si>
  <si>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</si>
  <si>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</si>
  <si>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</si>
  <si>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</si>
  <si>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</si>
  <si>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</si>
  <si>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</si>
  <si>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</si>
  <si>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</si>
  <si>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</si>
  <si>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</si>
  <si>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</si>
  <si>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</si>
  <si>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</si>
  <si>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</si>
  <si>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</si>
  <si>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</si>
  <si>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</si>
  <si>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</si>
  <si>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</si>
  <si>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</si>
  <si>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</si>
  <si>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</si>
  <si>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</si>
  <si>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</si>
  <si>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</si>
  <si>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</si>
  <si>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</si>
  <si>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</si>
  <si>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</si>
  <si>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</si>
  <si>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</si>
  <si>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</si>
  <si>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</si>
  <si>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</si>
  <si>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</si>
  <si>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</si>
  <si>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</si>
  <si>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</si>
  <si>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</si>
  <si>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</si>
  <si>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</si>
  <si>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</si>
  <si>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</si>
  <si>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</si>
  <si>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</si>
  <si>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</si>
  <si>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</si>
  <si>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</si>
  <si>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</si>
  <si>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</si>
  <si>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</si>
  <si>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</si>
  <si>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</si>
  <si>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</si>
  <si>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</si>
  <si>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</si>
  <si>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</si>
  <si>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</si>
  <si>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</si>
  <si>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</si>
  <si>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</si>
  <si>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</si>
  <si>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</si>
  <si>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</si>
  <si>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</si>
  <si>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</si>
  <si>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</si>
  <si>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</si>
  <si>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</si>
  <si>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</si>
  <si>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</si>
  <si>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</si>
  <si>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</si>
  <si>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</si>
  <si>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</si>
  <si>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</si>
  <si>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</si>
  <si>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</si>
  <si>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</si>
  <si>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</si>
  <si>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</si>
  <si>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</si>
  <si>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</si>
  <si>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</si>
  <si>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</si>
  <si>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</si>
  <si>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</si>
  <si>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</si>
  <si>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</si>
  <si>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</si>
  <si>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</si>
  <si>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</si>
  <si>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</si>
  <si>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</si>
  <si>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供用開始から約25年を経過しているが、管渠については、いまだ耐用年数の50年を経過していないため、現時点では老朽化しているとは言い切れない。
　しかし、機械・設備については、耐用年数の15年を経過しているため、令和元年度から随時更新を始めている。
　今後は施設全体が徐々に老朽化していくことが予想されるため、計画的な更新を検討していく必要があり、令和3年度から処理場の機械設備等更新やマンホールポンプ所の更新を順次行う予定である。</t>
    <rPh sb="7" eb="8">
      <t>ヤク</t>
    </rPh>
    <rPh sb="38" eb="39">
      <t>ネン</t>
    </rPh>
    <rPh sb="50" eb="53">
      <t>ゲンジテン</t>
    </rPh>
    <rPh sb="64" eb="65">
      <t>イ</t>
    </rPh>
    <rPh sb="66" eb="67">
      <t>キ</t>
    </rPh>
    <rPh sb="77" eb="79">
      <t>キカイ</t>
    </rPh>
    <rPh sb="80" eb="82">
      <t>セツビ</t>
    </rPh>
    <rPh sb="88" eb="90">
      <t>タイヨウ</t>
    </rPh>
    <rPh sb="90" eb="92">
      <t>ネンスウ</t>
    </rPh>
    <rPh sb="95" eb="96">
      <t>ネン</t>
    </rPh>
    <rPh sb="97" eb="99">
      <t>ケイカ</t>
    </rPh>
    <rPh sb="106" eb="108">
      <t>レイワ</t>
    </rPh>
    <rPh sb="108" eb="109">
      <t>ゲン</t>
    </rPh>
    <rPh sb="109" eb="111">
      <t>ネンド</t>
    </rPh>
    <rPh sb="113" eb="115">
      <t>ズイジ</t>
    </rPh>
    <rPh sb="115" eb="117">
      <t>コウシン</t>
    </rPh>
    <rPh sb="118" eb="119">
      <t>ハジ</t>
    </rPh>
    <rPh sb="129" eb="131">
      <t>シセツ</t>
    </rPh>
    <rPh sb="131" eb="133">
      <t>ゼンタイ</t>
    </rPh>
    <rPh sb="174" eb="176">
      <t>レイワ</t>
    </rPh>
    <rPh sb="177" eb="179">
      <t>ネンド</t>
    </rPh>
    <rPh sb="181" eb="184">
      <t>ショリジョウ</t>
    </rPh>
    <rPh sb="185" eb="187">
      <t>キカイ</t>
    </rPh>
    <rPh sb="187" eb="189">
      <t>セツビ</t>
    </rPh>
    <rPh sb="189" eb="190">
      <t>トウ</t>
    </rPh>
    <rPh sb="190" eb="192">
      <t>コウシン</t>
    </rPh>
    <rPh sb="201" eb="202">
      <t>ショ</t>
    </rPh>
    <rPh sb="203" eb="205">
      <t>コウシン</t>
    </rPh>
    <rPh sb="206" eb="208">
      <t>ジュンジ</t>
    </rPh>
    <rPh sb="208" eb="209">
      <t>オコナ</t>
    </rPh>
    <rPh sb="210" eb="212">
      <t>ヨテイ</t>
    </rPh>
    <phoneticPr fontId="4"/>
  </si>
  <si>
    <t>　現在は、類似団体と比較して、概ね良好な経営であるが、維持管理費削減等の課題は残る。
　また、将来的に人口減少による使用料収入の減、施設老朽化による更新費用の増大など、厳しい経営状況が予想されることから、常に先を見据えた計画的な経営を行っていく必要がある。
　そのため、令和５年４月からの企業会計移行を進めるとともに、合わせて使用料改定について検討する。</t>
    <rPh sb="89" eb="91">
      <t>ジョウキョウ</t>
    </rPh>
    <rPh sb="135" eb="137">
      <t>レイワ</t>
    </rPh>
    <rPh sb="138" eb="139">
      <t>ネン</t>
    </rPh>
    <rPh sb="140" eb="141">
      <t>ツキ</t>
    </rPh>
    <rPh sb="144" eb="146">
      <t>キギョウ</t>
    </rPh>
    <rPh sb="146" eb="148">
      <t>カイケイ</t>
    </rPh>
    <rPh sb="148" eb="150">
      <t>イコウ</t>
    </rPh>
    <rPh sb="151" eb="152">
      <t>スス</t>
    </rPh>
    <rPh sb="159" eb="160">
      <t>ア</t>
    </rPh>
    <rPh sb="163" eb="166">
      <t>シヨウリョウ</t>
    </rPh>
    <rPh sb="166" eb="168">
      <t>カイテイ</t>
    </rPh>
    <rPh sb="172" eb="174">
      <t>ケントウ</t>
    </rPh>
    <phoneticPr fontId="4"/>
  </si>
  <si>
    <t>①収益的収支比率については、平成28年度以降も引き続き90％以上を維持しており、概ね健全な経営であるが、更なる収入増とコスト削減が求められる。
④企業債残高対事業規模比率について、令和２年度は664.55であり、類似団体平均値を下回っているが、今後、施設の大規模修繕・更新により、多額の起債借入が発生する。ストックマネジメントに基づき、計画的に建設改良事業を進めることで、起債借入額を平準化し、起債残高の抑制に努める。なお、比率が約260ポイント増えた主な理由は、消費税過年度還付金で4000万円程度、例年に無い収入が増えたことにより、一般会計繰入金の総額が減少し、繰出基準の優先順位が低い分流式下水道に要する繰出しが減となり、汚水処理費が増となったため、繰出率が下がり、一般会計負担額が減ったため。
⑤経費回収率については、国立病院機構八雲病院の廃止・移転に伴う収入減もあり、類似団体平均値を若干下回っているうえ、目標の100％に届いていないため、更なる収入増とコスト削減が急務である。
⑥汚水処理原価については、令和２年度に類似団体平均値を上回ったので、再び維持管理費削減等の取組を見直さなければならない。
⑦施設利用率及び水洗化率については、類似団体平均値を上回っており、適切に下水道施設が利用されている。
　以上のことから類似団体と比較すると、概ね健全な経営であるが、使用料改定による収入増と更なる維持管理費等のコスト削減による経営改善と効率的な経営に努めていく必要がある。</t>
    <rPh sb="23" eb="24">
      <t>ヒ</t>
    </rPh>
    <rPh sb="25" eb="26">
      <t>ツヅ</t>
    </rPh>
    <rPh sb="52" eb="53">
      <t>サラ</t>
    </rPh>
    <rPh sb="55" eb="58">
      <t>シュウニュウゾウ</t>
    </rPh>
    <rPh sb="62" eb="64">
      <t>サクゲン</t>
    </rPh>
    <rPh sb="65" eb="66">
      <t>モト</t>
    </rPh>
    <rPh sb="90" eb="92">
      <t>レイワ</t>
    </rPh>
    <rPh sb="93" eb="95">
      <t>ネンド</t>
    </rPh>
    <rPh sb="114" eb="116">
      <t>シタマワ</t>
    </rPh>
    <rPh sb="122" eb="124">
      <t>コンゴ</t>
    </rPh>
    <rPh sb="125" eb="127">
      <t>シセツ</t>
    </rPh>
    <rPh sb="128" eb="131">
      <t>ダイキボ</t>
    </rPh>
    <rPh sb="131" eb="133">
      <t>シュウゼン</t>
    </rPh>
    <rPh sb="134" eb="136">
      <t>コウシン</t>
    </rPh>
    <rPh sb="140" eb="142">
      <t>タガク</t>
    </rPh>
    <rPh sb="148" eb="150">
      <t>ハッセイ</t>
    </rPh>
    <rPh sb="164" eb="165">
      <t>モト</t>
    </rPh>
    <rPh sb="168" eb="171">
      <t>ケイカクテキ</t>
    </rPh>
    <rPh sb="172" eb="174">
      <t>ケンセツ</t>
    </rPh>
    <rPh sb="174" eb="176">
      <t>カイリョウ</t>
    </rPh>
    <rPh sb="176" eb="178">
      <t>ジギョウ</t>
    </rPh>
    <rPh sb="179" eb="180">
      <t>スス</t>
    </rPh>
    <rPh sb="186" eb="188">
      <t>キサイ</t>
    </rPh>
    <rPh sb="188" eb="190">
      <t>カリイ</t>
    </rPh>
    <rPh sb="190" eb="191">
      <t>ガク</t>
    </rPh>
    <rPh sb="192" eb="195">
      <t>ヘイジュンカ</t>
    </rPh>
    <rPh sb="197" eb="201">
      <t>キサイザンダカ</t>
    </rPh>
    <rPh sb="202" eb="204">
      <t>ヨクセイ</t>
    </rPh>
    <rPh sb="205" eb="206">
      <t>ツト</t>
    </rPh>
    <rPh sb="212" eb="214">
      <t>ヒリツ</t>
    </rPh>
    <rPh sb="215" eb="216">
      <t>ヤク</t>
    </rPh>
    <rPh sb="223" eb="224">
      <t>フ</t>
    </rPh>
    <rPh sb="226" eb="227">
      <t>オモ</t>
    </rPh>
    <rPh sb="228" eb="230">
      <t>リユウ</t>
    </rPh>
    <rPh sb="232" eb="235">
      <t>ショウヒゼイ</t>
    </rPh>
    <rPh sb="235" eb="238">
      <t>カネンド</t>
    </rPh>
    <rPh sb="238" eb="241">
      <t>カンプキン</t>
    </rPh>
    <rPh sb="246" eb="248">
      <t>マンエン</t>
    </rPh>
    <rPh sb="248" eb="250">
      <t>テイド</t>
    </rPh>
    <rPh sb="251" eb="253">
      <t>レイネン</t>
    </rPh>
    <rPh sb="254" eb="255">
      <t>ナ</t>
    </rPh>
    <rPh sb="256" eb="258">
      <t>シュウニュウ</t>
    </rPh>
    <rPh sb="259" eb="260">
      <t>フ</t>
    </rPh>
    <rPh sb="268" eb="270">
      <t>イッパン</t>
    </rPh>
    <rPh sb="270" eb="272">
      <t>カイケイ</t>
    </rPh>
    <rPh sb="272" eb="274">
      <t>クリイレ</t>
    </rPh>
    <rPh sb="274" eb="275">
      <t>キン</t>
    </rPh>
    <rPh sb="276" eb="278">
      <t>ソウガク</t>
    </rPh>
    <rPh sb="279" eb="281">
      <t>ゲンショウ</t>
    </rPh>
    <rPh sb="283" eb="285">
      <t>クリダ</t>
    </rPh>
    <rPh sb="285" eb="287">
      <t>キジュン</t>
    </rPh>
    <rPh sb="288" eb="290">
      <t>ユウセン</t>
    </rPh>
    <rPh sb="290" eb="292">
      <t>ジュンイ</t>
    </rPh>
    <rPh sb="293" eb="294">
      <t>ヒク</t>
    </rPh>
    <rPh sb="295" eb="297">
      <t>ブンリュウ</t>
    </rPh>
    <rPh sb="297" eb="298">
      <t>シキ</t>
    </rPh>
    <rPh sb="298" eb="301">
      <t>ゲスイドウ</t>
    </rPh>
    <rPh sb="302" eb="303">
      <t>ヨウ</t>
    </rPh>
    <rPh sb="305" eb="307">
      <t>クリダ</t>
    </rPh>
    <rPh sb="309" eb="310">
      <t>ゲン</t>
    </rPh>
    <rPh sb="314" eb="316">
      <t>オスイ</t>
    </rPh>
    <rPh sb="316" eb="318">
      <t>ショリ</t>
    </rPh>
    <rPh sb="318" eb="319">
      <t>ヒ</t>
    </rPh>
    <rPh sb="320" eb="321">
      <t>ゾウ</t>
    </rPh>
    <rPh sb="328" eb="330">
      <t>クリダ</t>
    </rPh>
    <rPh sb="330" eb="331">
      <t>リツ</t>
    </rPh>
    <rPh sb="332" eb="333">
      <t>サ</t>
    </rPh>
    <rPh sb="336" eb="338">
      <t>イッパン</t>
    </rPh>
    <rPh sb="338" eb="340">
      <t>カイケイ</t>
    </rPh>
    <rPh sb="340" eb="342">
      <t>フタン</t>
    </rPh>
    <rPh sb="342" eb="343">
      <t>ガク</t>
    </rPh>
    <rPh sb="344" eb="345">
      <t>ヘ</t>
    </rPh>
    <rPh sb="363" eb="369">
      <t>コクリツビョウインキコウ</t>
    </rPh>
    <rPh sb="369" eb="371">
      <t>ヤクモ</t>
    </rPh>
    <rPh sb="371" eb="373">
      <t>ビョウイン</t>
    </rPh>
    <rPh sb="374" eb="376">
      <t>ハイシ</t>
    </rPh>
    <rPh sb="377" eb="379">
      <t>イテン</t>
    </rPh>
    <rPh sb="380" eb="381">
      <t>トモナ</t>
    </rPh>
    <rPh sb="382" eb="385">
      <t>シュウニュウゲン</t>
    </rPh>
    <rPh sb="397" eb="399">
      <t>ジャッカン</t>
    </rPh>
    <rPh sb="399" eb="401">
      <t>シタマワ</t>
    </rPh>
    <rPh sb="408" eb="410">
      <t>モクヒョウ</t>
    </rPh>
    <rPh sb="416" eb="417">
      <t>トド</t>
    </rPh>
    <rPh sb="425" eb="426">
      <t>サラ</t>
    </rPh>
    <rPh sb="428" eb="431">
      <t>シュウニュウゾウ</t>
    </rPh>
    <rPh sb="435" eb="437">
      <t>サクゲン</t>
    </rPh>
    <rPh sb="438" eb="440">
      <t>キュウム</t>
    </rPh>
    <rPh sb="458" eb="460">
      <t>レイワ</t>
    </rPh>
    <rPh sb="461" eb="463">
      <t>ネンド</t>
    </rPh>
    <rPh sb="472" eb="474">
      <t>ウワマワ</t>
    </rPh>
    <rPh sb="479" eb="480">
      <t>フタタ</t>
    </rPh>
    <rPh sb="490" eb="492">
      <t>トリクミ</t>
    </rPh>
    <rPh sb="493" eb="495">
      <t>ミナオ</t>
    </rPh>
    <rPh sb="532" eb="534">
      <t>ウワマワ</t>
    </rPh>
    <rPh sb="588" eb="591">
      <t>シヨウリョウ</t>
    </rPh>
    <rPh sb="591" eb="593">
      <t>カイテイ</t>
    </rPh>
    <rPh sb="596" eb="599">
      <t>シュウニュウゾウ</t>
    </rPh>
    <rPh sb="600" eb="601">
      <t>サラ</t>
    </rPh>
    <rPh sb="608" eb="60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</si>
</sst>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FD-4FE4-9ED7-B71014DE5F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c:v>
                </c:pt>
                <c:pt idx="4">
                  <c:v>0.32</c:v>
                </c:pt>
              </c:numCache>
            </c:numRef>
          </c:val>
          <c:smooth val="0"/>
          <c:extLst>
            <c:ext xmlns:c16="http://schemas.microsoft.com/office/drawing/2014/chart" uri="{C3380CC4-5D6E-409C-BE32-E72D297353CC}">
              <c16:uniqueId val="{00000001-58FD-4FE4-9ED7-B71014DE5F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85.72</c:v>
                </c:pt>
                <c:pt idx="1">
                  <c:v>70.52</c:v>
                </c:pt>
                <c:pt idx="2">
                  <c:v>68.91</c:v>
                </c:pt>
                <c:pt idx="3">
                  <c:v>66.739999999999995</c:v>
                </c:pt>
                <c:pt idx="4">
                  <c:v>64.53</c:v>
                </c:pt>
              </c:numCache>
            </c:numRef>
          </c:val>
          <c:extLst>
            <c:ext xmlns:c16="http://schemas.microsoft.com/office/drawing/2014/chart" uri="{C3380CC4-5D6E-409C-BE32-E72D297353CC}">
              <c16:uniqueId val="{00000000-D8AE-474A-BF06-5B5961327E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49.27</c:v>
                </c:pt>
                <c:pt idx="4">
                  <c:v>49.47</c:v>
                </c:pt>
              </c:numCache>
            </c:numRef>
          </c:val>
          <c:smooth val="0"/>
          <c:extLst>
            <c:ext xmlns:c16="http://schemas.microsoft.com/office/drawing/2014/chart" uri="{C3380CC4-5D6E-409C-BE32-E72D297353CC}">
              <c16:uniqueId val="{00000001-D8AE-474A-BF06-5B5961327E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98.74</c:v>
                </c:pt>
                <c:pt idx="1">
                  <c:v>97.71</c:v>
                </c:pt>
                <c:pt idx="2">
                  <c:v>94.45</c:v>
                </c:pt>
                <c:pt idx="3">
                  <c:v>95.09</c:v>
                </c:pt>
                <c:pt idx="4">
                  <c:v>96.11</c:v>
                </c:pt>
              </c:numCache>
            </c:numRef>
          </c:val>
          <c:extLst>
            <c:ext xmlns:c16="http://schemas.microsoft.com/office/drawing/2014/chart" uri="{C3380CC4-5D6E-409C-BE32-E72D297353CC}">
              <c16:uniqueId val="{00000000-59D3-4079-8C04-E6311A949F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83.16</c:v>
                </c:pt>
                <c:pt idx="4">
                  <c:v>82.06</c:v>
                </c:pt>
              </c:numCache>
            </c:numRef>
          </c:val>
          <c:smooth val="0"/>
          <c:extLst>
            <c:ext xmlns:c16="http://schemas.microsoft.com/office/drawing/2014/chart" uri="{C3380CC4-5D6E-409C-BE32-E72D297353CC}">
              <c16:uniqueId val="{00000001-59D3-4079-8C04-E6311A949F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93.45</c:v>
                </c:pt>
                <c:pt idx="1">
                  <c:v>96.93</c:v>
                </c:pt>
                <c:pt idx="2">
                  <c:v>94.67</c:v>
                </c:pt>
                <c:pt idx="3">
                  <c:v>95.37</c:v>
                </c:pt>
                <c:pt idx="4">
                  <c:v>94.78</c:v>
                </c:pt>
              </c:numCache>
            </c:numRef>
          </c:val>
          <c:extLst>
            <c:ext xmlns:c16="http://schemas.microsoft.com/office/drawing/2014/chart" uri="{C3380CC4-5D6E-409C-BE32-E72D297353CC}">
              <c16:uniqueId val="{00000000-1098-4BD3-A34E-749FF07B70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8-4BD3-A34E-749FF07B70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8-4531-8766-8370DB9977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8-4531-8766-8370DB9977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AE-447F-B375-B5C949979F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AE-447F-B375-B5C949979F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B-41BD-AB78-FFF976BFF5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B-41BD-AB78-FFF976BFF5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C-4E7A-AFD3-4C5C19FEDA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C-4E7A-AFD3-4C5C19FEDA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519.69000000000005</c:v>
                </c:pt>
                <c:pt idx="1">
                  <c:v>346.77</c:v>
                </c:pt>
                <c:pt idx="2">
                  <c:v>423.29</c:v>
                </c:pt>
                <c:pt idx="3">
                  <c:v>404.21</c:v>
                </c:pt>
                <c:pt idx="4" formatCode="#,##0.00;&quot;△&quot;#,##0.00">
                  <c:v>0</c:v>
                </c:pt>
              </c:numCache>
            </c:numRef>
          </c:val>
          <c:extLst>
            <c:ext xmlns:c16="http://schemas.microsoft.com/office/drawing/2014/chart" uri="{C3380CC4-5D6E-409C-BE32-E72D297353CC}">
              <c16:uniqueId val="{00000000-FF15-4139-95FD-8E018A3D9A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1130.42</c:v>
                </c:pt>
                <c:pt idx="4">
                  <c:v>1245.0999999999999</c:v>
                </c:pt>
              </c:numCache>
            </c:numRef>
          </c:val>
          <c:smooth val="0"/>
          <c:extLst>
            <c:ext xmlns:c16="http://schemas.microsoft.com/office/drawing/2014/chart" uri="{C3380CC4-5D6E-409C-BE32-E72D297353CC}">
              <c16:uniqueId val="{00000001-FF15-4139-95FD-8E018A3D9A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89.98</c:v>
                </c:pt>
                <c:pt idx="1">
                  <c:v>99.67</c:v>
                </c:pt>
                <c:pt idx="2">
                  <c:v>95.01</c:v>
                </c:pt>
                <c:pt idx="3">
                  <c:v>98.13</c:v>
                </c:pt>
                <c:pt idx="4">
                  <c:v>76.44</c:v>
                </c:pt>
              </c:numCache>
            </c:numRef>
          </c:val>
          <c:extLst>
            <c:ext xmlns:c16="http://schemas.microsoft.com/office/drawing/2014/chart" uri="{C3380CC4-5D6E-409C-BE32-E72D297353CC}">
              <c16:uniqueId val="{00000000-6110-4E3A-827D-752DD76707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74.17</c:v>
                </c:pt>
                <c:pt idx="4">
                  <c:v>79.77</c:v>
                </c:pt>
              </c:numCache>
            </c:numRef>
          </c:val>
          <c:smooth val="0"/>
          <c:extLst>
            <c:ext xmlns:c16="http://schemas.microsoft.com/office/drawing/2014/chart" uri="{C3380CC4-5D6E-409C-BE32-E72D297353CC}">
              <c16:uniqueId val="{00000001-6110-4E3A-827D-752DD76707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206.28</c:v>
                </c:pt>
                <c:pt idx="1">
                  <c:v>185.95</c:v>
                </c:pt>
                <c:pt idx="2">
                  <c:v>196.85</c:v>
                </c:pt>
                <c:pt idx="3">
                  <c:v>191.42</c:v>
                </c:pt>
                <c:pt idx="4">
                  <c:v>248.69</c:v>
                </c:pt>
              </c:numCache>
            </c:numRef>
          </c:val>
          <c:extLst>
            <c:ext xmlns:c16="http://schemas.microsoft.com/office/drawing/2014/chart" uri="{C3380CC4-5D6E-409C-BE32-E72D297353CC}">
              <c16:uniqueId val="{00000000-DEC0-48DF-83BE-8BC5688F37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230.95</c:v>
                </c:pt>
                <c:pt idx="4">
                  <c:v>214.56</c:v>
                </c:pt>
              </c:numCache>
            </c:numRef>
          </c:val>
          <c:smooth val="0"/>
          <c:extLst>
            <c:ext xmlns:c16="http://schemas.microsoft.com/office/drawing/2014/chart" uri="{C3380CC4-5D6E-409C-BE32-E72D297353CC}">
              <c16:uniqueId val="{00000001-DEC0-48DF-83BE-8BC5688F37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70" zoomScale="150" zoomScaleNormal="15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八雲町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15673</v>
      </c>
      <c r="AM8" s="51"/>
      <c r="AN8" s="51"/>
      <c r="AO8" s="51"/>
      <c r="AP8" s="51"/>
      <c r="AQ8" s="51"/>
      <c r="AR8" s="51"/>
      <c r="AS8" s="51"/>
      <c r="AT8" s="46">
        <f>データ!T6</f>
        <v>956.08</v>
      </c>
      <c r="AU8" s="46"/>
      <c r="AV8" s="46"/>
      <c r="AW8" s="46"/>
      <c r="AX8" s="46"/>
      <c r="AY8" s="46"/>
      <c r="AZ8" s="46"/>
      <c r="BA8" s="46"/>
      <c r="BB8" s="46">
        <f>データ!U6</f>
        <v>16.39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58.04</v>
      </c>
      <c r="Q10" s="46"/>
      <c r="R10" s="46"/>
      <c r="S10" s="46"/>
      <c r="T10" s="46"/>
      <c r="U10" s="46"/>
      <c r="V10" s="46"/>
      <c r="W10" s="46">
        <f>データ!Q6</f>
        <v>95.04</v>
      </c>
      <c r="X10" s="46"/>
      <c r="Y10" s="46"/>
      <c r="Z10" s="46"/>
      <c r="AA10" s="46"/>
      <c r="AB10" s="46"/>
      <c r="AC10" s="46"/>
      <c r="AD10" s="51">
        <f>データ!R6</f>
        <v>3630</v>
      </c>
      <c r="AE10" s="51"/>
      <c r="AF10" s="51"/>
      <c r="AG10" s="51"/>
      <c r="AH10" s="51"/>
      <c r="AI10" s="51"/>
      <c r="AJ10" s="51"/>
      <c r="AK10" s="2"/>
      <c r="AL10" s="51">
        <f>データ!V6</f>
        <v>9041</v>
      </c>
      <c r="AM10" s="51"/>
      <c r="AN10" s="51"/>
      <c r="AO10" s="51"/>
      <c r="AP10" s="51"/>
      <c r="AQ10" s="51"/>
      <c r="AR10" s="51"/>
      <c r="AS10" s="51"/>
      <c r="AT10" s="46">
        <f>データ!W6</f>
        <v>3.78</v>
      </c>
      <c r="AU10" s="46"/>
      <c r="AV10" s="46"/>
      <c r="AW10" s="46"/>
      <c r="AX10" s="46"/>
      <c r="AY10" s="46"/>
      <c r="AZ10" s="46"/>
      <c r="BA10" s="46"/>
      <c r="BB10" s="46">
        <f>データ!X6</f>
        <v>2391.8000000000002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H1WbRQmpBB2pzmp3bqK2hScKaruYfUl+b1YjQgoh3WBU+uQBOtqKmejGQesgBNKXmqKhzH5TbO+LhBa1vKUU+A==" saltValue="eiy20YoAe5QGzycCDWjl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13463</v>
      </c>
      <c r="D6" s="33">
        <f t="shared" si="3"/>
        <v>47</v>
      </c>
      <c r="E6" s="33">
        <f t="shared" si="3"/>
        <v>17</v>
      </c>
      <c r="F6" s="33">
        <f t="shared" si="3"/>
        <v>1</v>
      </c>
      <c r="G6" s="33">
        <f t="shared" si="3"/>
        <v>0</v>
      </c>
      <c r="H6" s="33" t="str">
        <f t="shared" si="3"/>
        <v>北海道　八雲町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58.04</v>
      </c>
      <c r="Q6" s="34">
        <f t="shared" si="3"/>
        <v>95.04</v>
      </c>
      <c r="R6" s="34">
        <f t="shared" si="3"/>
        <v>3630</v>
      </c>
      <c r="S6" s="34">
        <f t="shared" si="3"/>
        <v>15673</v>
      </c>
      <c r="T6" s="34">
        <f t="shared" si="3"/>
        <v>956.08</v>
      </c>
      <c r="U6" s="34">
        <f t="shared" si="3"/>
        <v>16.39</v>
      </c>
      <c r="V6" s="34">
        <f t="shared" si="3"/>
        <v>9041</v>
      </c>
      <c r="W6" s="34">
        <f t="shared" si="3"/>
        <v>3.78</v>
      </c>
      <c r="X6" s="34">
        <f t="shared" si="3"/>
        <v>2391.8000000000002</v>
      </c>
      <c r="Y6" s="35">
        <f>IF(Y7="",NA(),Y7)</f>
        <v>93.45</v>
      </c>
      <c r="Z6" s="35">
        <f t="shared" ref="Z6:AH6" si="4">IF(Z7="",NA(),Z7)</f>
        <v>96.93</v>
      </c>
      <c r="AA6" s="35">
        <f t="shared" si="4"/>
        <v>94.67</v>
      </c>
      <c r="AB6" s="35">
        <f t="shared" si="4"/>
        <v>95.37</v>
      </c>
      <c r="AC6" s="35">
        <f t="shared" si="4"/>
        <v>94.78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519.69000000000005</v>
      </c>
      <c r="BG6" s="35">
        <f t="shared" ref="BG6:BO6" si="7">IF(BG7="",NA(),BG7)</f>
        <v>346.77</v>
      </c>
      <c r="BH6" s="35">
        <f t="shared" si="7"/>
        <v>423.29</v>
      </c>
      <c r="BI6" s="35">
        <f t="shared" si="7"/>
        <v>404.21</v>
      </c>
      <c r="BJ6" s="34">
        <f t="shared" si="7"/>
        <v>0</v>
      </c>
      <c r="BK6" s="35">
        <f t="shared" si="7"/>
        <v>1111.31</v>
      </c>
      <c r="BL6" s="35">
        <f t="shared" si="7"/>
        <v>966.33</v>
      </c>
      <c r="BM6" s="35">
        <f t="shared" si="7"/>
        <v>958.81</v>
      </c>
      <c r="BN6" s="35">
        <f t="shared" si="7"/>
        <v>1130.42</v>
      </c>
      <c r="BO6" s="35">
        <f t="shared" si="7"/>
        <v>1245.0999999999999</v>
      </c>
      <c r="BP6" s="34" t="str">
        <f>IF(BP7="","",IF(BP7="-","【-】","【"&amp;SUBSTITUTE(TEXT(BP7,"#,##0.00"),"-","△")&amp;"】"))</f>
        <v>【705.21】</v>
      </c>
      <c r="BQ6" s="35">
        <f>IF(BQ7="",NA(),BQ7)</f>
        <v>89.98</v>
      </c>
      <c r="BR6" s="35">
        <f t="shared" ref="BR6:BZ6" si="8">IF(BR7="",NA(),BR7)</f>
        <v>99.67</v>
      </c>
      <c r="BS6" s="35">
        <f t="shared" si="8"/>
        <v>95.01</v>
      </c>
      <c r="BT6" s="35">
        <f t="shared" si="8"/>
        <v>98.13</v>
      </c>
      <c r="BU6" s="35">
        <f t="shared" si="8"/>
        <v>76.44</v>
      </c>
      <c r="BV6" s="35">
        <f t="shared" si="8"/>
        <v>75.540000000000006</v>
      </c>
      <c r="BW6" s="35">
        <f t="shared" si="8"/>
        <v>81.739999999999995</v>
      </c>
      <c r="BX6" s="35">
        <f t="shared" si="8"/>
        <v>82.88</v>
      </c>
      <c r="BY6" s="35">
        <f t="shared" si="8"/>
        <v>74.17</v>
      </c>
      <c r="BZ6" s="35">
        <f t="shared" si="8"/>
        <v>79.77</v>
      </c>
      <c r="CA6" s="34" t="str">
        <f>IF(CA7="","",IF(CA7="-","【-】","【"&amp;SUBSTITUTE(TEXT(CA7,"#,##0.00"),"-","△")&amp;"】"))</f>
        <v>【98.96】</v>
      </c>
      <c r="CB6" s="35">
        <f>IF(CB7="",NA(),CB7)</f>
        <v>206.28</v>
      </c>
      <c r="CC6" s="35">
        <f t="shared" ref="CC6:CK6" si="9">IF(CC7="",NA(),CC7)</f>
        <v>185.95</v>
      </c>
      <c r="CD6" s="35">
        <f t="shared" si="9"/>
        <v>196.85</v>
      </c>
      <c r="CE6" s="35">
        <f t="shared" si="9"/>
        <v>191.42</v>
      </c>
      <c r="CF6" s="35">
        <f t="shared" si="9"/>
        <v>248.69</v>
      </c>
      <c r="CG6" s="35">
        <f t="shared" si="9"/>
        <v>207.96</v>
      </c>
      <c r="CH6" s="35">
        <f t="shared" si="9"/>
        <v>194.31</v>
      </c>
      <c r="CI6" s="35">
        <f t="shared" si="9"/>
        <v>190.99</v>
      </c>
      <c r="CJ6" s="35">
        <f t="shared" si="9"/>
        <v>230.95</v>
      </c>
      <c r="CK6" s="35">
        <f t="shared" si="9"/>
        <v>214.56</v>
      </c>
      <c r="CL6" s="34" t="str">
        <f>IF(CL7="","",IF(CL7="-","【-】","【"&amp;SUBSTITUTE(TEXT(CL7,"#,##0.00"),"-","△")&amp;"】"))</f>
        <v>【134.52】</v>
      </c>
      <c r="CM6" s="35">
        <f>IF(CM7="",NA(),CM7)</f>
        <v>85.72</v>
      </c>
      <c r="CN6" s="35">
        <f t="shared" ref="CN6:CV6" si="10">IF(CN7="",NA(),CN7)</f>
        <v>70.52</v>
      </c>
      <c r="CO6" s="35">
        <f t="shared" si="10"/>
        <v>68.91</v>
      </c>
      <c r="CP6" s="35">
        <f t="shared" si="10"/>
        <v>66.739999999999995</v>
      </c>
      <c r="CQ6" s="35">
        <f t="shared" si="10"/>
        <v>64.53</v>
      </c>
      <c r="CR6" s="35">
        <f t="shared" si="10"/>
        <v>53.51</v>
      </c>
      <c r="CS6" s="35">
        <f t="shared" si="10"/>
        <v>53.5</v>
      </c>
      <c r="CT6" s="35">
        <f t="shared" si="10"/>
        <v>52.58</v>
      </c>
      <c r="CU6" s="35">
        <f t="shared" si="10"/>
        <v>49.27</v>
      </c>
      <c r="CV6" s="35">
        <f t="shared" si="10"/>
        <v>49.47</v>
      </c>
      <c r="CW6" s="34" t="str">
        <f>IF(CW7="","",IF(CW7="-","【-】","【"&amp;SUBSTITUTE(TEXT(CW7,"#,##0.00"),"-","△")&amp;"】"))</f>
        <v>【59.57】</v>
      </c>
      <c r="CX6" s="35">
        <f>IF(CX7="",NA(),CX7)</f>
        <v>98.74</v>
      </c>
      <c r="CY6" s="35">
        <f t="shared" ref="CY6:DG6" si="11">IF(CY7="",NA(),CY7)</f>
        <v>97.71</v>
      </c>
      <c r="CZ6" s="35">
        <f t="shared" si="11"/>
        <v>94.45</v>
      </c>
      <c r="DA6" s="35">
        <f t="shared" si="11"/>
        <v>95.09</v>
      </c>
      <c r="DB6" s="35">
        <f t="shared" si="11"/>
        <v>96.11</v>
      </c>
      <c r="DC6" s="35">
        <f t="shared" si="11"/>
        <v>83.91</v>
      </c>
      <c r="DD6" s="35">
        <f t="shared" si="11"/>
        <v>83.51</v>
      </c>
      <c r="DE6" s="35">
        <f t="shared" si="11"/>
        <v>83.02</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v>
      </c>
      <c r="EN6" s="35">
        <f t="shared" si="14"/>
        <v>0.32</v>
      </c>
      <c r="EO6" s="34" t="str">
        <f>IF(EO7="","",IF(EO7="-","【-】","【"&amp;SUBSTITUTE(TEXT(EO7,"#,##0.00"),"-","△")&amp;"】"))</f>
        <v>【0.30】</v>
      </c>
    </row>
    <row r="7" spans="1:145" s="36" customFormat="1" x14ac:dyDescent="0.15">
      <c r="A7" s="28"/>
      <c r="B7" s="37">
        <v>2020</v>
      </c>
      <c r="C7" s="37">
        <v>13463</v>
      </c>
      <c r="D7" s="37">
        <v>47</v>
      </c>
      <c r="E7" s="37">
        <v>17</v>
      </c>
      <c r="F7" s="37">
        <v>1</v>
      </c>
      <c r="G7" s="37">
        <v>0</v>
      </c>
      <c r="H7" s="37" t="s">
        <v>98</v>
      </c>
      <c r="I7" s="37" t="s">
        <v>99</v>
      </c>
      <c r="J7" s="37" t="s">
        <v>100</v>
      </c>
      <c r="K7" s="37" t="s">
        <v>101</v>
      </c>
      <c r="L7" s="37" t="s">
        <v>102</v>
      </c>
      <c r="M7" s="37" t="s">
        <v>103</v>
      </c>
      <c r="N7" s="38" t="s">
        <v>104</v>
      </c>
      <c r="O7" s="38" t="s">
        <v>105</v>
      </c>
      <c r="P7" s="38">
        <v>58.04</v>
      </c>
      <c r="Q7" s="38">
        <v>95.04</v>
      </c>
      <c r="R7" s="38">
        <v>3630</v>
      </c>
      <c r="S7" s="38">
        <v>15673</v>
      </c>
      <c r="T7" s="38">
        <v>956.08</v>
      </c>
      <c r="U7" s="38">
        <v>16.39</v>
      </c>
      <c r="V7" s="38">
        <v>9041</v>
      </c>
      <c r="W7" s="38">
        <v>3.78</v>
      </c>
      <c r="X7" s="38">
        <v>2391.8000000000002</v>
      </c>
      <c r="Y7" s="38">
        <v>93.45</v>
      </c>
      <c r="Z7" s="38">
        <v>96.93</v>
      </c>
      <c r="AA7" s="38">
        <v>94.67</v>
      </c>
      <c r="AB7" s="38">
        <v>95.37</v>
      </c>
      <c r="AC7" s="38">
        <v>94.78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519.69000000000005</v>
      </c>
      <c r="BG7" s="38">
        <v>346.77</v>
      </c>
      <c r="BH7" s="38">
        <v>423.29</v>
      </c>
      <c r="BI7" s="38">
        <v>404.21</v>
      </c>
      <c r="BJ7" s="38">
        <v>0</v>
      </c>
      <c r="BK7" s="38">
        <v>1111.31</v>
      </c>
      <c r="BL7" s="38">
        <v>966.33</v>
      </c>
      <c r="BM7" s="38">
        <v>958.81</v>
      </c>
      <c r="BN7" s="38">
        <v>1130.42</v>
      </c>
      <c r="BO7" s="38">
        <v>1245.0999999999999</v>
      </c>
      <c r="BP7" s="38">
        <v>705.21</v>
      </c>
      <c r="BQ7" s="38">
        <v>89.98</v>
      </c>
      <c r="BR7" s="38">
        <v>99.67</v>
      </c>
      <c r="BS7" s="38">
        <v>95.01</v>
      </c>
      <c r="BT7" s="38">
        <v>98.13</v>
      </c>
      <c r="BU7" s="38">
        <v>76.44</v>
      </c>
      <c r="BV7" s="38">
        <v>75.540000000000006</v>
      </c>
      <c r="BW7" s="38">
        <v>81.739999999999995</v>
      </c>
      <c r="BX7" s="38">
        <v>82.88</v>
      </c>
      <c r="BY7" s="38">
        <v>74.17</v>
      </c>
      <c r="BZ7" s="38">
        <v>79.77</v>
      </c>
      <c r="CA7" s="38">
        <v>98.96</v>
      </c>
      <c r="CB7" s="38">
        <v>206.28</v>
      </c>
      <c r="CC7" s="38">
        <v>185.95</v>
      </c>
      <c r="CD7" s="38">
        <v>196.85</v>
      </c>
      <c r="CE7" s="38">
        <v>191.42</v>
      </c>
      <c r="CF7" s="38">
        <v>248.69</v>
      </c>
      <c r="CG7" s="38">
        <v>207.96</v>
      </c>
      <c r="CH7" s="38">
        <v>194.31</v>
      </c>
      <c r="CI7" s="38">
        <v>190.99</v>
      </c>
      <c r="CJ7" s="38">
        <v>230.95</v>
      </c>
      <c r="CK7" s="38">
        <v>214.56</v>
      </c>
      <c r="CL7" s="38">
        <v>134.52000000000001</v>
      </c>
      <c r="CM7" s="38">
        <v>85.72</v>
      </c>
      <c r="CN7" s="38">
        <v>70.52</v>
      </c>
      <c r="CO7" s="38">
        <v>68.91</v>
      </c>
      <c r="CP7" s="38">
        <v>66.739999999999995</v>
      </c>
      <c r="CQ7" s="38">
        <v>64.53</v>
      </c>
      <c r="CR7" s="38">
        <v>53.51</v>
      </c>
      <c r="CS7" s="38">
        <v>53.5</v>
      </c>
      <c r="CT7" s="38">
        <v>52.58</v>
      </c>
      <c r="CU7" s="38">
        <v>49.27</v>
      </c>
      <c r="CV7" s="38">
        <v>49.47</v>
      </c>
      <c r="CW7" s="38">
        <v>59.57</v>
      </c>
      <c r="CX7" s="38">
        <v>98.74</v>
      </c>
      <c r="CY7" s="38">
        <v>97.71</v>
      </c>
      <c r="CZ7" s="38">
        <v>94.45</v>
      </c>
      <c r="DA7" s="38">
        <v>95.09</v>
      </c>
      <c r="DB7" s="38">
        <v>96.11</v>
      </c>
      <c r="DC7" s="38">
        <v>83.91</v>
      </c>
      <c r="DD7" s="38">
        <v>83.51</v>
      </c>
      <c r="DE7" s="38">
        <v>83.02</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環境水道課 吉田　種栄</cp:lastModifiedBy>
  <cp:lastPrinted>2022-02-14T23:47:20Z</cp:lastPrinted>
  <dcterms:created xsi:type="dcterms:W3CDTF">2021-12-03T07:42:05Z</dcterms:created>
  <dcterms:modified xsi:type="dcterms:W3CDTF">2022-02-25T00:40:05Z</dcterms:modified>
  <cp:category/>
</cp:coreProperties>
</file>