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PUBLIC2\財務課\財政係\04 統計・調査・改定・照会報告物\調査もの\R5\【R6.1.30〆】公営企業に係る経営比較分析表（令和４年度決算）の分析等について\04 各課提出\★下水道・集排\"/>
    </mc:Choice>
  </mc:AlternateContent>
  <workbookProtection workbookAlgorithmName="SHA-512" workbookHashValue="ZZOWykuKRdqEBOVIUfKw1bsolPidqgNhRAfSEvACIHq9TciTwwiaJUr0BhedmdkhiZ99KW8WDs1X/8Ib4hSg5g==" workbookSaltValue="dpIKQRwNzg0MFSBzFwIzz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<sst xmlns="http://schemas.openxmlformats.org/spreadsheetml/2006/main" count="236" uniqueCount="121">
  <si>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</si>
  <si>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</si>
  <si>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</si>
  <si>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</si>
  <si>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</si>
  <si>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</si>
  <si>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</si>
  <si>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</si>
  <si>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</si>
  <si>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</si>
  <si>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</si>
  <si>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</si>
  <si>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</si>
  <si>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</si>
  <si>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</si>
  <si>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</si>
  <si>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</si>
  <si>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</si>
  <si>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</si>
  <si>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</si>
  <si>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</si>
  <si>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</si>
  <si>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</si>
  <si>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</si>
  <si>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</si>
  <si>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</si>
  <si>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</si>
  <si>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</si>
  <si>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</si>
  <si>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</si>
  <si>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</si>
  <si>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</si>
  <si>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</si>
  <si>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</si>
  <si>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</si>
  <si>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</si>
  <si>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</si>
  <si>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</si>
  <si>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</si>
  <si>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</si>
  <si>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</si>
  <si>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</si>
  <si>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</si>
  <si>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</si>
  <si>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</si>
  <si>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</si>
  <si>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</si>
  <si>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</si>
  <si>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</si>
  <si>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</si>
  <si>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</si>
  <si>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</si>
  <si>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</si>
  <si>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</si>
  <si>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</si>
  <si>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</si>
  <si>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</si>
  <si>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</si>
  <si>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</si>
  <si>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</si>
  <si>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</si>
  <si>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</si>
  <si>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</si>
  <si>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</si>
  <si>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</si>
  <si>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</si>
  <si>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</si>
  <si>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</si>
  <si>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</si>
  <si>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</si>
  <si>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</si>
  <si>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</si>
  <si>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</si>
  <si>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</si>
  <si>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</si>
  <si>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</si>
  <si>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</si>
  <si>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</si>
  <si>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</si>
  <si>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</si>
  <si>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</si>
  <si>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</si>
  <si>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</si>
  <si>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</si>
  <si>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</si>
  <si>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</si>
  <si>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</si>
  <si>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</si>
  <si>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</si>
  <si>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</si>
  <si>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</si>
  <si>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</si>
  <si>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</si>
  <si>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</si>
  <si>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</si>
  <si>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</si>
  <si>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</si>
  <si>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</si>
  <si>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八雲町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</si>
  <si>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</si>
  <si>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</si>
  <si>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</si>
  <si>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</si>
  <si>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</si>
  <si>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</si>
  <si>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</si>
  <si>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</si>
  <si>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</si>
  <si>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</si>
  <si>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</si>
  <si>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</si>
  <si>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</si>
  <si>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</si>
  <si>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</si>
  <si>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</si>
  <si>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</si>
  <si>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</si>
  <si>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</si>
  <si>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使用料改定による収入の増を図るとともに、施設規模の見直しを含めた維持管理費の削減等、更なる経営改善が必要である。
　また、将来的に人口減少による使用料収入の減、施設老朽化による更新費用の増大など、厳しい経営状況が予想されることから、常に先を見据えた計画的な経営を行っていく必要がある。
　そのため、令和６年４月からの公営企業会計の適用を進めるとともに、合わせて使用料改定について検討する。</t>
    <rPh sb="1" eb="4">
      <t>シヨウリョウ</t>
    </rPh>
    <rPh sb="4" eb="6">
      <t>カイテイ</t>
    </rPh>
    <rPh sb="9" eb="11">
      <t>シュウニュウ</t>
    </rPh>
    <rPh sb="12" eb="13">
      <t>ゾウ</t>
    </rPh>
    <rPh sb="14" eb="15">
      <t>ハカ</t>
    </rPh>
    <rPh sb="21" eb="23">
      <t>シセツ</t>
    </rPh>
    <rPh sb="23" eb="25">
      <t>キボ</t>
    </rPh>
    <rPh sb="26" eb="28">
      <t>ミナオ</t>
    </rPh>
    <rPh sb="30" eb="31">
      <t>フク</t>
    </rPh>
    <rPh sb="33" eb="35">
      <t>イジ</t>
    </rPh>
    <rPh sb="35" eb="38">
      <t>カンリヒ</t>
    </rPh>
    <rPh sb="39" eb="41">
      <t>サクゲン</t>
    </rPh>
    <rPh sb="41" eb="42">
      <t>トウ</t>
    </rPh>
    <rPh sb="43" eb="44">
      <t>サラ</t>
    </rPh>
    <rPh sb="46" eb="48">
      <t>ケイエイ</t>
    </rPh>
    <rPh sb="48" eb="50">
      <t>カイゼン</t>
    </rPh>
    <rPh sb="51" eb="53">
      <t>ヒツヨウ</t>
    </rPh>
    <rPh sb="104" eb="106">
      <t>ジョウキョウ</t>
    </rPh>
    <rPh sb="159" eb="161">
      <t>コウエイ</t>
    </rPh>
    <rPh sb="166" eb="168">
      <t>テキヨウ</t>
    </rPh>
    <rPh sb="184" eb="186">
      <t>カイテイ</t>
    </rPh>
    <phoneticPr fontId="4"/>
  </si>
  <si>
    <t>①収益的収支比率については、過年度分消費税修正申告による還付金受入れのあった令和2年度を除き下降していたが、令和３年度は上昇に転じたが、再び下降している。今後もコスト削減に重点をおいていく必要がある。
④企業債残高対事業規模比率については、類似団体平均値を下回っているが、今後は施設の大規模修繕・更新により、多額の起債借入が発生する。ストックマネジメントに基づき、計画的に建設改良事業を進めることで、起債借入額を平準化し、起債残高の抑制に努める。
⑤経費回収率については、類似団体平均値を大きく下回っており、今後の人口減少も勘案すると、大幅なコスト削減と収入増が強く求められる。
⑥汚水処理原価については、毎年、類似団体平均値を大きく上回っており、更なる維持管理費の削減等による経営改善が必要である。
⑦施設利用率については、類似団体平均値を大きく下回っており、施設規模の見直しが必要である。
⑧水洗化率は平成29年度以降なだらかに上昇し、類似団体平均値を上回っているが、経費回収率等が低率となっていることから、水洗化率向上の取組強化を継続していく必要がある。
　以上のことから、施設規模の見直しを含めた維持管理費の削減等による抜本的な経営改善を行い、かつ使用料改定による収入増を図っていく必要がある。
　</t>
    <rPh sb="1" eb="4">
      <t>シュウエキテキ</t>
    </rPh>
    <rPh sb="4" eb="6">
      <t>シュウシ</t>
    </rPh>
    <rPh sb="6" eb="8">
      <t>ヒリツ</t>
    </rPh>
    <rPh sb="14" eb="18">
      <t>カネンドブン</t>
    </rPh>
    <rPh sb="31" eb="33">
      <t>ウケイレ</t>
    </rPh>
    <rPh sb="38" eb="40">
      <t>レイワ</t>
    </rPh>
    <rPh sb="41" eb="43">
      <t>ネンド</t>
    </rPh>
    <rPh sb="44" eb="45">
      <t>ノゾ</t>
    </rPh>
    <rPh sb="46" eb="48">
      <t>カコウ</t>
    </rPh>
    <rPh sb="54" eb="56">
      <t>レイワ</t>
    </rPh>
    <rPh sb="57" eb="59">
      <t>ネンド</t>
    </rPh>
    <rPh sb="60" eb="62">
      <t>ジョウショウ</t>
    </rPh>
    <rPh sb="63" eb="64">
      <t>テン</t>
    </rPh>
    <rPh sb="68" eb="69">
      <t>フタタ</t>
    </rPh>
    <rPh sb="70" eb="72">
      <t>カコウ</t>
    </rPh>
    <rPh sb="77" eb="79">
      <t>コンゴ</t>
    </rPh>
    <rPh sb="83" eb="85">
      <t>サクゲン</t>
    </rPh>
    <rPh sb="86" eb="88">
      <t>ジュウテン</t>
    </rPh>
    <rPh sb="94" eb="96">
      <t>ヒツヨウ</t>
    </rPh>
    <rPh sb="244" eb="245">
      <t>オオ</t>
    </rPh>
    <rPh sb="247" eb="249">
      <t>シタマワ</t>
    </rPh>
    <rPh sb="254" eb="256">
      <t>コンゴ</t>
    </rPh>
    <rPh sb="257" eb="259">
      <t>ジンコウ</t>
    </rPh>
    <rPh sb="259" eb="261">
      <t>ゲンショウ</t>
    </rPh>
    <rPh sb="262" eb="264">
      <t>カンアン</t>
    </rPh>
    <rPh sb="268" eb="270">
      <t>オオハバ</t>
    </rPh>
    <rPh sb="274" eb="276">
      <t>サクゲン</t>
    </rPh>
    <rPh sb="277" eb="280">
      <t>シュウニュウゾウ</t>
    </rPh>
    <rPh sb="281" eb="282">
      <t>ツヨ</t>
    </rPh>
    <rPh sb="283" eb="284">
      <t>モト</t>
    </rPh>
    <rPh sb="303" eb="305">
      <t>マイトシ</t>
    </rPh>
    <rPh sb="310" eb="312">
      <t>ヘイキン</t>
    </rPh>
    <rPh sb="312" eb="313">
      <t>アタイ</t>
    </rPh>
    <rPh sb="314" eb="315">
      <t>オオ</t>
    </rPh>
    <rPh sb="317" eb="319">
      <t>ウワマワ</t>
    </rPh>
    <rPh sb="324" eb="325">
      <t>サラ</t>
    </rPh>
    <rPh sb="327" eb="329">
      <t>イジ</t>
    </rPh>
    <rPh sb="329" eb="332">
      <t>カンリヒ</t>
    </rPh>
    <rPh sb="333" eb="335">
      <t>サクゲン</t>
    </rPh>
    <rPh sb="335" eb="336">
      <t>トウ</t>
    </rPh>
    <rPh sb="339" eb="341">
      <t>ケイエイ</t>
    </rPh>
    <rPh sb="341" eb="343">
      <t>カイゼン</t>
    </rPh>
    <rPh sb="344" eb="346">
      <t>ヒツヨウ</t>
    </rPh>
    <rPh sb="352" eb="354">
      <t>シセツ</t>
    </rPh>
    <rPh sb="354" eb="356">
      <t>リヨウ</t>
    </rPh>
    <rPh sb="356" eb="357">
      <t>リツ</t>
    </rPh>
    <rPh sb="363" eb="365">
      <t>ルイジ</t>
    </rPh>
    <rPh sb="365" eb="367">
      <t>ダンタイ</t>
    </rPh>
    <rPh sb="367" eb="370">
      <t>ヘイキンチ</t>
    </rPh>
    <rPh sb="371" eb="372">
      <t>オオ</t>
    </rPh>
    <rPh sb="374" eb="376">
      <t>シタマワ</t>
    </rPh>
    <rPh sb="381" eb="383">
      <t>シセツ</t>
    </rPh>
    <rPh sb="383" eb="385">
      <t>キボ</t>
    </rPh>
    <rPh sb="386" eb="388">
      <t>ミナオ</t>
    </rPh>
    <rPh sb="390" eb="392">
      <t>ヒツヨウ</t>
    </rPh>
    <rPh sb="398" eb="401">
      <t>スイセンカ</t>
    </rPh>
    <rPh sb="401" eb="402">
      <t>リツ</t>
    </rPh>
    <rPh sb="403" eb="405">
      <t>ヘイセイ</t>
    </rPh>
    <rPh sb="407" eb="409">
      <t>ネンド</t>
    </rPh>
    <rPh sb="409" eb="411">
      <t>イコウ</t>
    </rPh>
    <rPh sb="416" eb="418">
      <t>ジョウショウ</t>
    </rPh>
    <rPh sb="420" eb="422">
      <t>ルイジ</t>
    </rPh>
    <rPh sb="422" eb="424">
      <t>ダンタイ</t>
    </rPh>
    <rPh sb="424" eb="427">
      <t>ヘイキンチ</t>
    </rPh>
    <rPh sb="428" eb="430">
      <t>ウワマワ</t>
    </rPh>
    <rPh sb="436" eb="438">
      <t>ケイヒ</t>
    </rPh>
    <rPh sb="438" eb="440">
      <t>カイシュウ</t>
    </rPh>
    <rPh sb="440" eb="441">
      <t>リツ</t>
    </rPh>
    <rPh sb="441" eb="442">
      <t>トウ</t>
    </rPh>
    <rPh sb="443" eb="445">
      <t>テイリツ</t>
    </rPh>
    <rPh sb="456" eb="459">
      <t>スイセンカ</t>
    </rPh>
    <rPh sb="459" eb="460">
      <t>リツ</t>
    </rPh>
    <rPh sb="460" eb="462">
      <t>コウジョウ</t>
    </rPh>
    <rPh sb="463" eb="465">
      <t>トリクミ</t>
    </rPh>
    <rPh sb="465" eb="467">
      <t>キョウカ</t>
    </rPh>
    <rPh sb="468" eb="470">
      <t>ケイゾク</t>
    </rPh>
    <rPh sb="474" eb="476">
      <t>ヒツヨウ</t>
    </rPh>
    <rPh sb="482" eb="484">
      <t>イジョウ</t>
    </rPh>
    <rPh sb="490" eb="492">
      <t>シセツ</t>
    </rPh>
    <rPh sb="492" eb="494">
      <t>キボ</t>
    </rPh>
    <rPh sb="495" eb="497">
      <t>ミナオ</t>
    </rPh>
    <rPh sb="499" eb="500">
      <t>フク</t>
    </rPh>
    <rPh sb="502" eb="504">
      <t>イジ</t>
    </rPh>
    <rPh sb="504" eb="507">
      <t>カンリヒ</t>
    </rPh>
    <rPh sb="508" eb="510">
      <t>サクゲン</t>
    </rPh>
    <rPh sb="510" eb="511">
      <t>トウ</t>
    </rPh>
    <rPh sb="514" eb="517">
      <t>バッポンテキ</t>
    </rPh>
    <rPh sb="518" eb="520">
      <t>ケイエイ</t>
    </rPh>
    <rPh sb="520" eb="522">
      <t>カイゼン</t>
    </rPh>
    <rPh sb="523" eb="524">
      <t>オコナ</t>
    </rPh>
    <rPh sb="528" eb="531">
      <t>シヨウリョウ</t>
    </rPh>
    <rPh sb="531" eb="533">
      <t>カイテイ</t>
    </rPh>
    <rPh sb="536" eb="538">
      <t>シュウニュウ</t>
    </rPh>
    <rPh sb="538" eb="539">
      <t>ゾウ</t>
    </rPh>
    <rPh sb="540" eb="541">
      <t>ハカ</t>
    </rPh>
    <rPh sb="545" eb="547">
      <t>ヒツヨウ</t>
    </rPh>
    <phoneticPr fontId="4"/>
  </si>
  <si>
    <t>　供用開始後約22年経過しているが、管渠については、いまだ耐用年数を経過していないため、現時点では老朽化しているとは言い切れない。
　しかし、機械・設備については、耐用年数の15年を経過しているため、これから更新していく必要がある。
　今後は施設全体が徐々に老朽化していくことが予想されるため、計画的な更新を検討していく必要があり、処理場の機械設備等更新やマンホールポンプ所の更新を順次行う予定である。</t>
    <rPh sb="1" eb="3">
      <t>キョウヨウ</t>
    </rPh>
    <rPh sb="3" eb="5">
      <t>カイシ</t>
    </rPh>
    <rPh sb="5" eb="6">
      <t>ゴ</t>
    </rPh>
    <rPh sb="6" eb="7">
      <t>ヤク</t>
    </rPh>
    <rPh sb="9" eb="10">
      <t>ネン</t>
    </rPh>
    <rPh sb="10" eb="12">
      <t>ケイカ</t>
    </rPh>
    <rPh sb="18" eb="20">
      <t>カンキョ</t>
    </rPh>
    <rPh sb="29" eb="31">
      <t>タイヨウ</t>
    </rPh>
    <rPh sb="31" eb="33">
      <t>ネンスウ</t>
    </rPh>
    <rPh sb="34" eb="36">
      <t>ケイカ</t>
    </rPh>
    <rPh sb="110" eb="112">
      <t>ヒツヨウ</t>
    </rPh>
    <rPh sb="191" eb="193">
      <t>ジュンジ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</si>
</sst>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7A-4F3A-989F-1AEE31A796B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CF7A-4F3A-989F-1AEE31A796B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28.73</c:v>
                </c:pt>
                <c:pt idx="1">
                  <c:v>27.32</c:v>
                </c:pt>
                <c:pt idx="2">
                  <c:v>27.54</c:v>
                </c:pt>
                <c:pt idx="3">
                  <c:v>27.82</c:v>
                </c:pt>
                <c:pt idx="4">
                  <c:v>25.92</c:v>
                </c:pt>
              </c:numCache>
            </c:numRef>
          </c:val>
          <c:extLst>
            <c:ext xmlns:c16="http://schemas.microsoft.com/office/drawing/2014/chart" uri="{C3380CC4-5D6E-409C-BE32-E72D297353CC}">
              <c16:uniqueId val="{00000000-75B4-4BF1-AE77-0CB25587A95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75B4-4BF1-AE77-0CB25587A95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83.88</c:v>
                </c:pt>
                <c:pt idx="1">
                  <c:v>87.22</c:v>
                </c:pt>
                <c:pt idx="2">
                  <c:v>86.09</c:v>
                </c:pt>
                <c:pt idx="3">
                  <c:v>87.53</c:v>
                </c:pt>
                <c:pt idx="4">
                  <c:v>89.4</c:v>
                </c:pt>
              </c:numCache>
            </c:numRef>
          </c:val>
          <c:extLst>
            <c:ext xmlns:c16="http://schemas.microsoft.com/office/drawing/2014/chart" uri="{C3380CC4-5D6E-409C-BE32-E72D297353CC}">
              <c16:uniqueId val="{00000000-F1D9-460D-BFF1-023C8960701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F1D9-460D-BFF1-023C8960701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82.89</c:v>
                </c:pt>
                <c:pt idx="1">
                  <c:v>82.19</c:v>
                </c:pt>
                <c:pt idx="2">
                  <c:v>88.77</c:v>
                </c:pt>
                <c:pt idx="3">
                  <c:v>86.34</c:v>
                </c:pt>
                <c:pt idx="4">
                  <c:v>82.68</c:v>
                </c:pt>
              </c:numCache>
            </c:numRef>
          </c:val>
          <c:extLst>
            <c:ext xmlns:c16="http://schemas.microsoft.com/office/drawing/2014/chart" uri="{C3380CC4-5D6E-409C-BE32-E72D297353CC}">
              <c16:uniqueId val="{00000000-9790-4BF5-B2E7-39F172412C4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90-4BF5-B2E7-39F172412C4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FF-4ED5-BD30-FA775202439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FF-4ED5-BD30-FA775202439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F5-423C-BD36-51997148F69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F5-423C-BD36-51997148F69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08-48FB-B748-1D005E7ED15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08-48FB-B748-1D005E7ED15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F9-48CE-9CE5-C8B9202F3AC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F9-48CE-9CE5-C8B9202F3AC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41-48E0-BA7E-E16E06595D6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1E41-48E0-BA7E-E16E06595D6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54.2</c:v>
                </c:pt>
                <c:pt idx="1">
                  <c:v>54.06</c:v>
                </c:pt>
                <c:pt idx="2">
                  <c:v>57.02</c:v>
                </c:pt>
                <c:pt idx="3">
                  <c:v>61.76</c:v>
                </c:pt>
                <c:pt idx="4">
                  <c:v>54.35</c:v>
                </c:pt>
              </c:numCache>
            </c:numRef>
          </c:val>
          <c:extLst>
            <c:ext xmlns:c16="http://schemas.microsoft.com/office/drawing/2014/chart" uri="{C3380CC4-5D6E-409C-BE32-E72D297353CC}">
              <c16:uniqueId val="{00000000-E394-44CE-849C-F8ECF7E29BF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E394-44CE-849C-F8ECF7E29BF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328.12</c:v>
                </c:pt>
                <c:pt idx="1">
                  <c:v>325.75</c:v>
                </c:pt>
                <c:pt idx="2">
                  <c:v>326.81</c:v>
                </c:pt>
                <c:pt idx="3">
                  <c:v>298.25</c:v>
                </c:pt>
                <c:pt idx="4">
                  <c:v>330.95</c:v>
                </c:pt>
              </c:numCache>
            </c:numRef>
          </c:val>
          <c:extLst>
            <c:ext xmlns:c16="http://schemas.microsoft.com/office/drawing/2014/chart" uri="{C3380CC4-5D6E-409C-BE32-E72D297353CC}">
              <c16:uniqueId val="{00000000-7A0D-434A-AF4B-1BD853E6F1D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7A0D-434A-AF4B-1BD853E6F1D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北海道　八雲町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8"/>
      <c r="D7" s="48"/>
      <c r="E7" s="48"/>
      <c r="F7" s="48"/>
      <c r="G7" s="48"/>
      <c r="H7" s="48"/>
      <c r="I7" s="48" t="s">
        <v>2</v>
      </c>
      <c r="J7" s="48"/>
      <c r="K7" s="48"/>
      <c r="L7" s="48"/>
      <c r="M7" s="48"/>
      <c r="N7" s="48"/>
      <c r="O7" s="48"/>
      <c r="P7" s="48" t="s">
        <v>3</v>
      </c>
      <c r="Q7" s="48"/>
      <c r="R7" s="48"/>
      <c r="S7" s="48"/>
      <c r="T7" s="48"/>
      <c r="U7" s="48"/>
      <c r="V7" s="48"/>
      <c r="W7" s="48" t="s">
        <v>4</v>
      </c>
      <c r="X7" s="48"/>
      <c r="Y7" s="48"/>
      <c r="Z7" s="48"/>
      <c r="AA7" s="48"/>
      <c r="AB7" s="48"/>
      <c r="AC7" s="48"/>
      <c r="AD7" s="48" t="s">
        <v>5</v>
      </c>
      <c r="AE7" s="48"/>
      <c r="AF7" s="48"/>
      <c r="AG7" s="48"/>
      <c r="AH7" s="48"/>
      <c r="AI7" s="48"/>
      <c r="AJ7" s="48"/>
      <c r="AK7" s="3"/>
      <c r="AL7" s="48" t="s">
        <v>6</v>
      </c>
      <c r="AM7" s="48"/>
      <c r="AN7" s="48"/>
      <c r="AO7" s="48"/>
      <c r="AP7" s="48"/>
      <c r="AQ7" s="48"/>
      <c r="AR7" s="48"/>
      <c r="AS7" s="48"/>
      <c r="AT7" s="48" t="s">
        <v>7</v>
      </c>
      <c r="AU7" s="48"/>
      <c r="AV7" s="48"/>
      <c r="AW7" s="48"/>
      <c r="AX7" s="48"/>
      <c r="AY7" s="48"/>
      <c r="AZ7" s="48"/>
      <c r="BA7" s="48"/>
      <c r="BB7" s="48" t="s">
        <v>8</v>
      </c>
      <c r="BC7" s="48"/>
      <c r="BD7" s="48"/>
      <c r="BE7" s="48"/>
      <c r="BF7" s="48"/>
      <c r="BG7" s="48"/>
      <c r="BH7" s="48"/>
      <c r="BI7" s="48"/>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47">
        <f>データ!S6</f>
        <v>15050</v>
      </c>
      <c r="AM8" s="47"/>
      <c r="AN8" s="47"/>
      <c r="AO8" s="47"/>
      <c r="AP8" s="47"/>
      <c r="AQ8" s="47"/>
      <c r="AR8" s="47"/>
      <c r="AS8" s="47"/>
      <c r="AT8" s="46">
        <f>データ!T6</f>
        <v>956.08</v>
      </c>
      <c r="AU8" s="46"/>
      <c r="AV8" s="46"/>
      <c r="AW8" s="46"/>
      <c r="AX8" s="46"/>
      <c r="AY8" s="46"/>
      <c r="AZ8" s="46"/>
      <c r="BA8" s="46"/>
      <c r="BB8" s="46">
        <f>データ!U6</f>
        <v>15.74</v>
      </c>
      <c r="BC8" s="46"/>
      <c r="BD8" s="46"/>
      <c r="BE8" s="46"/>
      <c r="BF8" s="46"/>
      <c r="BG8" s="46"/>
      <c r="BH8" s="46"/>
      <c r="BI8" s="46"/>
      <c r="BJ8" s="3"/>
      <c r="BK8" s="3"/>
      <c r="BL8" s="62" t="s">
        <v>10</v>
      </c>
      <c r="BM8" s="63"/>
      <c r="BN8" s="64" t="s">
        <v>11</v>
      </c>
      <c r="BO8" s="64"/>
      <c r="BP8" s="64"/>
      <c r="BQ8" s="64"/>
      <c r="BR8" s="64"/>
      <c r="BS8" s="64"/>
      <c r="BT8" s="64"/>
      <c r="BU8" s="64"/>
      <c r="BV8" s="64"/>
      <c r="BW8" s="64"/>
      <c r="BX8" s="64"/>
      <c r="BY8" s="65"/>
    </row>
    <row r="9" spans="1:78" ht="18.75" customHeight="1" x14ac:dyDescent="0.15">
      <c r="A9" s="2"/>
      <c r="B9" s="48" t="s">
        <v>12</v>
      </c>
      <c r="C9" s="48"/>
      <c r="D9" s="48"/>
      <c r="E9" s="48"/>
      <c r="F9" s="48"/>
      <c r="G9" s="48"/>
      <c r="H9" s="48"/>
      <c r="I9" s="48" t="s">
        <v>13</v>
      </c>
      <c r="J9" s="48"/>
      <c r="K9" s="48"/>
      <c r="L9" s="48"/>
      <c r="M9" s="48"/>
      <c r="N9" s="48"/>
      <c r="O9" s="48"/>
      <c r="P9" s="48" t="s">
        <v>14</v>
      </c>
      <c r="Q9" s="48"/>
      <c r="R9" s="48"/>
      <c r="S9" s="48"/>
      <c r="T9" s="48"/>
      <c r="U9" s="48"/>
      <c r="V9" s="48"/>
      <c r="W9" s="48" t="s">
        <v>15</v>
      </c>
      <c r="X9" s="48"/>
      <c r="Y9" s="48"/>
      <c r="Z9" s="48"/>
      <c r="AA9" s="48"/>
      <c r="AB9" s="48"/>
      <c r="AC9" s="48"/>
      <c r="AD9" s="48" t="s">
        <v>16</v>
      </c>
      <c r="AE9" s="48"/>
      <c r="AF9" s="48"/>
      <c r="AG9" s="48"/>
      <c r="AH9" s="48"/>
      <c r="AI9" s="48"/>
      <c r="AJ9" s="48"/>
      <c r="AK9" s="3"/>
      <c r="AL9" s="48" t="s">
        <v>17</v>
      </c>
      <c r="AM9" s="48"/>
      <c r="AN9" s="48"/>
      <c r="AO9" s="48"/>
      <c r="AP9" s="48"/>
      <c r="AQ9" s="48"/>
      <c r="AR9" s="48"/>
      <c r="AS9" s="48"/>
      <c r="AT9" s="48" t="s">
        <v>18</v>
      </c>
      <c r="AU9" s="48"/>
      <c r="AV9" s="48"/>
      <c r="AW9" s="48"/>
      <c r="AX9" s="48"/>
      <c r="AY9" s="48"/>
      <c r="AZ9" s="48"/>
      <c r="BA9" s="48"/>
      <c r="BB9" s="48" t="s">
        <v>19</v>
      </c>
      <c r="BC9" s="48"/>
      <c r="BD9" s="48"/>
      <c r="BE9" s="48"/>
      <c r="BF9" s="48"/>
      <c r="BG9" s="48"/>
      <c r="BH9" s="48"/>
      <c r="BI9" s="48"/>
      <c r="BJ9" s="3"/>
      <c r="BK9" s="3"/>
      <c r="BL9" s="49" t="s">
        <v>20</v>
      </c>
      <c r="BM9" s="50"/>
      <c r="BN9" s="51" t="s">
        <v>21</v>
      </c>
      <c r="BO9" s="51"/>
      <c r="BP9" s="51"/>
      <c r="BQ9" s="51"/>
      <c r="BR9" s="51"/>
      <c r="BS9" s="51"/>
      <c r="BT9" s="51"/>
      <c r="BU9" s="51"/>
      <c r="BV9" s="51"/>
      <c r="BW9" s="51"/>
      <c r="BX9" s="51"/>
      <c r="BY9" s="5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12.2</v>
      </c>
      <c r="Q10" s="46"/>
      <c r="R10" s="46"/>
      <c r="S10" s="46"/>
      <c r="T10" s="46"/>
      <c r="U10" s="46"/>
      <c r="V10" s="46"/>
      <c r="W10" s="46">
        <f>データ!Q6</f>
        <v>91.67</v>
      </c>
      <c r="X10" s="46"/>
      <c r="Y10" s="46"/>
      <c r="Z10" s="46"/>
      <c r="AA10" s="46"/>
      <c r="AB10" s="46"/>
      <c r="AC10" s="46"/>
      <c r="AD10" s="47">
        <f>データ!R6</f>
        <v>3630</v>
      </c>
      <c r="AE10" s="47"/>
      <c r="AF10" s="47"/>
      <c r="AG10" s="47"/>
      <c r="AH10" s="47"/>
      <c r="AI10" s="47"/>
      <c r="AJ10" s="47"/>
      <c r="AK10" s="2"/>
      <c r="AL10" s="47">
        <f>データ!V6</f>
        <v>1820</v>
      </c>
      <c r="AM10" s="47"/>
      <c r="AN10" s="47"/>
      <c r="AO10" s="47"/>
      <c r="AP10" s="47"/>
      <c r="AQ10" s="47"/>
      <c r="AR10" s="47"/>
      <c r="AS10" s="47"/>
      <c r="AT10" s="46">
        <f>データ!W6</f>
        <v>1.97</v>
      </c>
      <c r="AU10" s="46"/>
      <c r="AV10" s="46"/>
      <c r="AW10" s="46"/>
      <c r="AX10" s="46"/>
      <c r="AY10" s="46"/>
      <c r="AZ10" s="46"/>
      <c r="BA10" s="46"/>
      <c r="BB10" s="46">
        <f>データ!X6</f>
        <v>923.86</v>
      </c>
      <c r="BC10" s="46"/>
      <c r="BD10" s="46"/>
      <c r="BE10" s="46"/>
      <c r="BF10" s="46"/>
      <c r="BG10" s="46"/>
      <c r="BH10" s="46"/>
      <c r="BI10" s="46"/>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44"/>
      <c r="BN16" s="44"/>
      <c r="BO16" s="44"/>
      <c r="BP16" s="44"/>
      <c r="BQ16" s="44"/>
      <c r="BR16" s="44"/>
      <c r="BS16" s="44"/>
      <c r="BT16" s="44"/>
      <c r="BU16" s="44"/>
      <c r="BV16" s="44"/>
      <c r="BW16" s="44"/>
      <c r="BX16" s="44"/>
      <c r="BY16" s="44"/>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44"/>
      <c r="BN17" s="44"/>
      <c r="BO17" s="44"/>
      <c r="BP17" s="44"/>
      <c r="BQ17" s="44"/>
      <c r="BR17" s="44"/>
      <c r="BS17" s="44"/>
      <c r="BT17" s="44"/>
      <c r="BU17" s="44"/>
      <c r="BV17" s="44"/>
      <c r="BW17" s="44"/>
      <c r="BX17" s="44"/>
      <c r="BY17" s="44"/>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44"/>
      <c r="BN18" s="44"/>
      <c r="BO18" s="44"/>
      <c r="BP18" s="44"/>
      <c r="BQ18" s="44"/>
      <c r="BR18" s="44"/>
      <c r="BS18" s="44"/>
      <c r="BT18" s="44"/>
      <c r="BU18" s="44"/>
      <c r="BV18" s="44"/>
      <c r="BW18" s="44"/>
      <c r="BX18" s="44"/>
      <c r="BY18" s="44"/>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44"/>
      <c r="BN19" s="44"/>
      <c r="BO19" s="44"/>
      <c r="BP19" s="44"/>
      <c r="BQ19" s="44"/>
      <c r="BR19" s="44"/>
      <c r="BS19" s="44"/>
      <c r="BT19" s="44"/>
      <c r="BU19" s="44"/>
      <c r="BV19" s="44"/>
      <c r="BW19" s="44"/>
      <c r="BX19" s="44"/>
      <c r="BY19" s="44"/>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44"/>
      <c r="BN20" s="44"/>
      <c r="BO20" s="44"/>
      <c r="BP20" s="44"/>
      <c r="BQ20" s="44"/>
      <c r="BR20" s="44"/>
      <c r="BS20" s="44"/>
      <c r="BT20" s="44"/>
      <c r="BU20" s="44"/>
      <c r="BV20" s="44"/>
      <c r="BW20" s="44"/>
      <c r="BX20" s="44"/>
      <c r="BY20" s="44"/>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44"/>
      <c r="BN21" s="44"/>
      <c r="BO21" s="44"/>
      <c r="BP21" s="44"/>
      <c r="BQ21" s="44"/>
      <c r="BR21" s="44"/>
      <c r="BS21" s="44"/>
      <c r="BT21" s="44"/>
      <c r="BU21" s="44"/>
      <c r="BV21" s="44"/>
      <c r="BW21" s="44"/>
      <c r="BX21" s="44"/>
      <c r="BY21" s="44"/>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44"/>
      <c r="BN22" s="44"/>
      <c r="BO22" s="44"/>
      <c r="BP22" s="44"/>
      <c r="BQ22" s="44"/>
      <c r="BR22" s="44"/>
      <c r="BS22" s="44"/>
      <c r="BT22" s="44"/>
      <c r="BU22" s="44"/>
      <c r="BV22" s="44"/>
      <c r="BW22" s="44"/>
      <c r="BX22" s="44"/>
      <c r="BY22" s="44"/>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44"/>
      <c r="BN23" s="44"/>
      <c r="BO23" s="44"/>
      <c r="BP23" s="44"/>
      <c r="BQ23" s="44"/>
      <c r="BR23" s="44"/>
      <c r="BS23" s="44"/>
      <c r="BT23" s="44"/>
      <c r="BU23" s="44"/>
      <c r="BV23" s="44"/>
      <c r="BW23" s="44"/>
      <c r="BX23" s="44"/>
      <c r="BY23" s="44"/>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44"/>
      <c r="BN24" s="44"/>
      <c r="BO24" s="44"/>
      <c r="BP24" s="44"/>
      <c r="BQ24" s="44"/>
      <c r="BR24" s="44"/>
      <c r="BS24" s="44"/>
      <c r="BT24" s="44"/>
      <c r="BU24" s="44"/>
      <c r="BV24" s="44"/>
      <c r="BW24" s="44"/>
      <c r="BX24" s="44"/>
      <c r="BY24" s="44"/>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44"/>
      <c r="BN25" s="44"/>
      <c r="BO25" s="44"/>
      <c r="BP25" s="44"/>
      <c r="BQ25" s="44"/>
      <c r="BR25" s="44"/>
      <c r="BS25" s="44"/>
      <c r="BT25" s="44"/>
      <c r="BU25" s="44"/>
      <c r="BV25" s="44"/>
      <c r="BW25" s="44"/>
      <c r="BX25" s="44"/>
      <c r="BY25" s="44"/>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44"/>
      <c r="BN26" s="44"/>
      <c r="BO26" s="44"/>
      <c r="BP26" s="44"/>
      <c r="BQ26" s="44"/>
      <c r="BR26" s="44"/>
      <c r="BS26" s="44"/>
      <c r="BT26" s="44"/>
      <c r="BU26" s="44"/>
      <c r="BV26" s="44"/>
      <c r="BW26" s="44"/>
      <c r="BX26" s="44"/>
      <c r="BY26" s="44"/>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44"/>
      <c r="BN27" s="44"/>
      <c r="BO27" s="44"/>
      <c r="BP27" s="44"/>
      <c r="BQ27" s="44"/>
      <c r="BR27" s="44"/>
      <c r="BS27" s="44"/>
      <c r="BT27" s="44"/>
      <c r="BU27" s="44"/>
      <c r="BV27" s="44"/>
      <c r="BW27" s="44"/>
      <c r="BX27" s="44"/>
      <c r="BY27" s="44"/>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44"/>
      <c r="BN28" s="44"/>
      <c r="BO28" s="44"/>
      <c r="BP28" s="44"/>
      <c r="BQ28" s="44"/>
      <c r="BR28" s="44"/>
      <c r="BS28" s="44"/>
      <c r="BT28" s="44"/>
      <c r="BU28" s="44"/>
      <c r="BV28" s="44"/>
      <c r="BW28" s="44"/>
      <c r="BX28" s="44"/>
      <c r="BY28" s="44"/>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44"/>
      <c r="BN29" s="44"/>
      <c r="BO29" s="44"/>
      <c r="BP29" s="44"/>
      <c r="BQ29" s="44"/>
      <c r="BR29" s="44"/>
      <c r="BS29" s="44"/>
      <c r="BT29" s="44"/>
      <c r="BU29" s="44"/>
      <c r="BV29" s="44"/>
      <c r="BW29" s="44"/>
      <c r="BX29" s="44"/>
      <c r="BY29" s="44"/>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44"/>
      <c r="BN30" s="44"/>
      <c r="BO30" s="44"/>
      <c r="BP30" s="44"/>
      <c r="BQ30" s="44"/>
      <c r="BR30" s="44"/>
      <c r="BS30" s="44"/>
      <c r="BT30" s="44"/>
      <c r="BU30" s="44"/>
      <c r="BV30" s="44"/>
      <c r="BW30" s="44"/>
      <c r="BX30" s="44"/>
      <c r="BY30" s="44"/>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44"/>
      <c r="BN31" s="44"/>
      <c r="BO31" s="44"/>
      <c r="BP31" s="44"/>
      <c r="BQ31" s="44"/>
      <c r="BR31" s="44"/>
      <c r="BS31" s="44"/>
      <c r="BT31" s="44"/>
      <c r="BU31" s="44"/>
      <c r="BV31" s="44"/>
      <c r="BW31" s="44"/>
      <c r="BX31" s="44"/>
      <c r="BY31" s="44"/>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44"/>
      <c r="BN32" s="44"/>
      <c r="BO32" s="44"/>
      <c r="BP32" s="44"/>
      <c r="BQ32" s="44"/>
      <c r="BR32" s="44"/>
      <c r="BS32" s="44"/>
      <c r="BT32" s="44"/>
      <c r="BU32" s="44"/>
      <c r="BV32" s="44"/>
      <c r="BW32" s="44"/>
      <c r="BX32" s="44"/>
      <c r="BY32" s="44"/>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44"/>
      <c r="BN33" s="44"/>
      <c r="BO33" s="44"/>
      <c r="BP33" s="44"/>
      <c r="BQ33" s="44"/>
      <c r="BR33" s="44"/>
      <c r="BS33" s="44"/>
      <c r="BT33" s="44"/>
      <c r="BU33" s="44"/>
      <c r="BV33" s="44"/>
      <c r="BW33" s="44"/>
      <c r="BX33" s="44"/>
      <c r="BY33" s="44"/>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44"/>
      <c r="BN34" s="44"/>
      <c r="BO34" s="44"/>
      <c r="BP34" s="44"/>
      <c r="BQ34" s="44"/>
      <c r="BR34" s="44"/>
      <c r="BS34" s="44"/>
      <c r="BT34" s="44"/>
      <c r="BU34" s="44"/>
      <c r="BV34" s="44"/>
      <c r="BW34" s="44"/>
      <c r="BX34" s="44"/>
      <c r="BY34" s="44"/>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44"/>
      <c r="BN35" s="44"/>
      <c r="BO35" s="44"/>
      <c r="BP35" s="44"/>
      <c r="BQ35" s="44"/>
      <c r="BR35" s="44"/>
      <c r="BS35" s="44"/>
      <c r="BT35" s="44"/>
      <c r="BU35" s="44"/>
      <c r="BV35" s="44"/>
      <c r="BW35" s="44"/>
      <c r="BX35" s="44"/>
      <c r="BY35" s="44"/>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44"/>
      <c r="BN36" s="44"/>
      <c r="BO36" s="44"/>
      <c r="BP36" s="44"/>
      <c r="BQ36" s="44"/>
      <c r="BR36" s="44"/>
      <c r="BS36" s="44"/>
      <c r="BT36" s="44"/>
      <c r="BU36" s="44"/>
      <c r="BV36" s="44"/>
      <c r="BW36" s="44"/>
      <c r="BX36" s="44"/>
      <c r="BY36" s="44"/>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44"/>
      <c r="BN37" s="44"/>
      <c r="BO37" s="44"/>
      <c r="BP37" s="44"/>
      <c r="BQ37" s="44"/>
      <c r="BR37" s="44"/>
      <c r="BS37" s="44"/>
      <c r="BT37" s="44"/>
      <c r="BU37" s="44"/>
      <c r="BV37" s="44"/>
      <c r="BW37" s="44"/>
      <c r="BX37" s="44"/>
      <c r="BY37" s="44"/>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44"/>
      <c r="BN38" s="44"/>
      <c r="BO38" s="44"/>
      <c r="BP38" s="44"/>
      <c r="BQ38" s="44"/>
      <c r="BR38" s="44"/>
      <c r="BS38" s="44"/>
      <c r="BT38" s="44"/>
      <c r="BU38" s="44"/>
      <c r="BV38" s="44"/>
      <c r="BW38" s="44"/>
      <c r="BX38" s="44"/>
      <c r="BY38" s="44"/>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44"/>
      <c r="BN39" s="44"/>
      <c r="BO39" s="44"/>
      <c r="BP39" s="44"/>
      <c r="BQ39" s="44"/>
      <c r="BR39" s="44"/>
      <c r="BS39" s="44"/>
      <c r="BT39" s="44"/>
      <c r="BU39" s="44"/>
      <c r="BV39" s="44"/>
      <c r="BW39" s="44"/>
      <c r="BX39" s="44"/>
      <c r="BY39" s="44"/>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44"/>
      <c r="BN40" s="44"/>
      <c r="BO40" s="44"/>
      <c r="BP40" s="44"/>
      <c r="BQ40" s="44"/>
      <c r="BR40" s="44"/>
      <c r="BS40" s="44"/>
      <c r="BT40" s="44"/>
      <c r="BU40" s="44"/>
      <c r="BV40" s="44"/>
      <c r="BW40" s="44"/>
      <c r="BX40" s="44"/>
      <c r="BY40" s="44"/>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44"/>
      <c r="BN41" s="44"/>
      <c r="BO41" s="44"/>
      <c r="BP41" s="44"/>
      <c r="BQ41" s="44"/>
      <c r="BR41" s="44"/>
      <c r="BS41" s="44"/>
      <c r="BT41" s="44"/>
      <c r="BU41" s="44"/>
      <c r="BV41" s="44"/>
      <c r="BW41" s="44"/>
      <c r="BX41" s="44"/>
      <c r="BY41" s="44"/>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44"/>
      <c r="BN42" s="44"/>
      <c r="BO42" s="44"/>
      <c r="BP42" s="44"/>
      <c r="BQ42" s="44"/>
      <c r="BR42" s="44"/>
      <c r="BS42" s="44"/>
      <c r="BT42" s="44"/>
      <c r="BU42" s="44"/>
      <c r="BV42" s="44"/>
      <c r="BW42" s="44"/>
      <c r="BX42" s="44"/>
      <c r="BY42" s="44"/>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44"/>
      <c r="BN43" s="44"/>
      <c r="BO43" s="44"/>
      <c r="BP43" s="44"/>
      <c r="BQ43" s="44"/>
      <c r="BR43" s="44"/>
      <c r="BS43" s="44"/>
      <c r="BT43" s="44"/>
      <c r="BU43" s="44"/>
      <c r="BV43" s="44"/>
      <c r="BW43" s="44"/>
      <c r="BX43" s="44"/>
      <c r="BY43" s="44"/>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44"/>
      <c r="BN66" s="44"/>
      <c r="BO66" s="44"/>
      <c r="BP66" s="44"/>
      <c r="BQ66" s="44"/>
      <c r="BR66" s="44"/>
      <c r="BS66" s="44"/>
      <c r="BT66" s="44"/>
      <c r="BU66" s="44"/>
      <c r="BV66" s="44"/>
      <c r="BW66" s="44"/>
      <c r="BX66" s="44"/>
      <c r="BY66" s="44"/>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44"/>
      <c r="BN67" s="44"/>
      <c r="BO67" s="44"/>
      <c r="BP67" s="44"/>
      <c r="BQ67" s="44"/>
      <c r="BR67" s="44"/>
      <c r="BS67" s="44"/>
      <c r="BT67" s="44"/>
      <c r="BU67" s="44"/>
      <c r="BV67" s="44"/>
      <c r="BW67" s="44"/>
      <c r="BX67" s="44"/>
      <c r="BY67" s="44"/>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44"/>
      <c r="BN68" s="44"/>
      <c r="BO68" s="44"/>
      <c r="BP68" s="44"/>
      <c r="BQ68" s="44"/>
      <c r="BR68" s="44"/>
      <c r="BS68" s="44"/>
      <c r="BT68" s="44"/>
      <c r="BU68" s="44"/>
      <c r="BV68" s="44"/>
      <c r="BW68" s="44"/>
      <c r="BX68" s="44"/>
      <c r="BY68" s="44"/>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44"/>
      <c r="BN69" s="44"/>
      <c r="BO69" s="44"/>
      <c r="BP69" s="44"/>
      <c r="BQ69" s="44"/>
      <c r="BR69" s="44"/>
      <c r="BS69" s="44"/>
      <c r="BT69" s="44"/>
      <c r="BU69" s="44"/>
      <c r="BV69" s="44"/>
      <c r="BW69" s="44"/>
      <c r="BX69" s="44"/>
      <c r="BY69" s="44"/>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44"/>
      <c r="BN70" s="44"/>
      <c r="BO70" s="44"/>
      <c r="BP70" s="44"/>
      <c r="BQ70" s="44"/>
      <c r="BR70" s="44"/>
      <c r="BS70" s="44"/>
      <c r="BT70" s="44"/>
      <c r="BU70" s="44"/>
      <c r="BV70" s="44"/>
      <c r="BW70" s="44"/>
      <c r="BX70" s="44"/>
      <c r="BY70" s="44"/>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44"/>
      <c r="BN71" s="44"/>
      <c r="BO71" s="44"/>
      <c r="BP71" s="44"/>
      <c r="BQ71" s="44"/>
      <c r="BR71" s="44"/>
      <c r="BS71" s="44"/>
      <c r="BT71" s="44"/>
      <c r="BU71" s="44"/>
      <c r="BV71" s="44"/>
      <c r="BW71" s="44"/>
      <c r="BX71" s="44"/>
      <c r="BY71" s="44"/>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44"/>
      <c r="BN72" s="44"/>
      <c r="BO72" s="44"/>
      <c r="BP72" s="44"/>
      <c r="BQ72" s="44"/>
      <c r="BR72" s="44"/>
      <c r="BS72" s="44"/>
      <c r="BT72" s="44"/>
      <c r="BU72" s="44"/>
      <c r="BV72" s="44"/>
      <c r="BW72" s="44"/>
      <c r="BX72" s="44"/>
      <c r="BY72" s="44"/>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44"/>
      <c r="BN73" s="44"/>
      <c r="BO73" s="44"/>
      <c r="BP73" s="44"/>
      <c r="BQ73" s="44"/>
      <c r="BR73" s="44"/>
      <c r="BS73" s="44"/>
      <c r="BT73" s="44"/>
      <c r="BU73" s="44"/>
      <c r="BV73" s="44"/>
      <c r="BW73" s="44"/>
      <c r="BX73" s="44"/>
      <c r="BY73" s="44"/>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44"/>
      <c r="BN74" s="44"/>
      <c r="BO74" s="44"/>
      <c r="BP74" s="44"/>
      <c r="BQ74" s="44"/>
      <c r="BR74" s="44"/>
      <c r="BS74" s="44"/>
      <c r="BT74" s="44"/>
      <c r="BU74" s="44"/>
      <c r="BV74" s="44"/>
      <c r="BW74" s="44"/>
      <c r="BX74" s="44"/>
      <c r="BY74" s="44"/>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44"/>
      <c r="BN75" s="44"/>
      <c r="BO75" s="44"/>
      <c r="BP75" s="44"/>
      <c r="BQ75" s="44"/>
      <c r="BR75" s="44"/>
      <c r="BS75" s="44"/>
      <c r="BT75" s="44"/>
      <c r="BU75" s="44"/>
      <c r="BV75" s="44"/>
      <c r="BW75" s="44"/>
      <c r="BX75" s="44"/>
      <c r="BY75" s="44"/>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44"/>
      <c r="BN76" s="44"/>
      <c r="BO76" s="44"/>
      <c r="BP76" s="44"/>
      <c r="BQ76" s="44"/>
      <c r="BR76" s="44"/>
      <c r="BS76" s="44"/>
      <c r="BT76" s="44"/>
      <c r="BU76" s="44"/>
      <c r="BV76" s="44"/>
      <c r="BW76" s="44"/>
      <c r="BX76" s="44"/>
      <c r="BY76" s="44"/>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44"/>
      <c r="BN77" s="44"/>
      <c r="BO77" s="44"/>
      <c r="BP77" s="44"/>
      <c r="BQ77" s="44"/>
      <c r="BR77" s="44"/>
      <c r="BS77" s="44"/>
      <c r="BT77" s="44"/>
      <c r="BU77" s="44"/>
      <c r="BV77" s="44"/>
      <c r="BW77" s="44"/>
      <c r="BX77" s="44"/>
      <c r="BY77" s="44"/>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44"/>
      <c r="BN78" s="44"/>
      <c r="BO78" s="44"/>
      <c r="BP78" s="44"/>
      <c r="BQ78" s="44"/>
      <c r="BR78" s="44"/>
      <c r="BS78" s="44"/>
      <c r="BT78" s="44"/>
      <c r="BU78" s="44"/>
      <c r="BV78" s="44"/>
      <c r="BW78" s="44"/>
      <c r="BX78" s="44"/>
      <c r="BY78" s="44"/>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44"/>
      <c r="BN79" s="44"/>
      <c r="BO79" s="44"/>
      <c r="BP79" s="44"/>
      <c r="BQ79" s="44"/>
      <c r="BR79" s="44"/>
      <c r="BS79" s="44"/>
      <c r="BT79" s="44"/>
      <c r="BU79" s="44"/>
      <c r="BV79" s="44"/>
      <c r="BW79" s="44"/>
      <c r="BX79" s="44"/>
      <c r="BY79" s="44"/>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44"/>
      <c r="BN80" s="44"/>
      <c r="BO80" s="44"/>
      <c r="BP80" s="44"/>
      <c r="BQ80" s="44"/>
      <c r="BR80" s="44"/>
      <c r="BS80" s="44"/>
      <c r="BT80" s="44"/>
      <c r="BU80" s="44"/>
      <c r="BV80" s="44"/>
      <c r="BW80" s="44"/>
      <c r="BX80" s="44"/>
      <c r="BY80" s="44"/>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44"/>
      <c r="BN81" s="44"/>
      <c r="BO81" s="44"/>
      <c r="BP81" s="44"/>
      <c r="BQ81" s="44"/>
      <c r="BR81" s="44"/>
      <c r="BS81" s="44"/>
      <c r="BT81" s="44"/>
      <c r="BU81" s="44"/>
      <c r="BV81" s="44"/>
      <c r="BW81" s="44"/>
      <c r="BX81" s="44"/>
      <c r="BY81" s="44"/>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5" t="s">
        <v>30</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43</v>
      </c>
      <c r="N86" s="12" t="s">
        <v>44</v>
      </c>
      <c r="O86" s="12" t="str">
        <f>データ!EO6</f>
        <v>【0.13】</v>
      </c>
    </row>
  </sheetData>
  <sheetProtection algorithmName="SHA-512" hashValue="bDkpROcsVMMp3au8WwjR4Dcd/f9yoT/K9dXfTLId4xIobFAXDttAckhBPdNgO0JOB7OWLhrxtxAdQ1n/Gqkdmg==" saltValue="zosFqcL3Kgax1ZPWj1uUO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4" t="s">
        <v>54</v>
      </c>
      <c r="I3" s="75"/>
      <c r="J3" s="75"/>
      <c r="K3" s="75"/>
      <c r="L3" s="75"/>
      <c r="M3" s="75"/>
      <c r="N3" s="75"/>
      <c r="O3" s="75"/>
      <c r="P3" s="75"/>
      <c r="Q3" s="75"/>
      <c r="R3" s="75"/>
      <c r="S3" s="75"/>
      <c r="T3" s="75"/>
      <c r="U3" s="75"/>
      <c r="V3" s="75"/>
      <c r="W3" s="75"/>
      <c r="X3" s="76"/>
      <c r="Y3" s="80" t="s">
        <v>55</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56</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57</v>
      </c>
      <c r="B4" s="16"/>
      <c r="C4" s="16"/>
      <c r="D4" s="16"/>
      <c r="E4" s="16"/>
      <c r="F4" s="16"/>
      <c r="G4" s="16"/>
      <c r="H4" s="77"/>
      <c r="I4" s="78"/>
      <c r="J4" s="78"/>
      <c r="K4" s="78"/>
      <c r="L4" s="78"/>
      <c r="M4" s="78"/>
      <c r="N4" s="78"/>
      <c r="O4" s="78"/>
      <c r="P4" s="78"/>
      <c r="Q4" s="78"/>
      <c r="R4" s="78"/>
      <c r="S4" s="78"/>
      <c r="T4" s="78"/>
      <c r="U4" s="78"/>
      <c r="V4" s="78"/>
      <c r="W4" s="78"/>
      <c r="X4" s="79"/>
      <c r="Y4" s="73" t="s">
        <v>58</v>
      </c>
      <c r="Z4" s="73"/>
      <c r="AA4" s="73"/>
      <c r="AB4" s="73"/>
      <c r="AC4" s="73"/>
      <c r="AD4" s="73"/>
      <c r="AE4" s="73"/>
      <c r="AF4" s="73"/>
      <c r="AG4" s="73"/>
      <c r="AH4" s="73"/>
      <c r="AI4" s="73"/>
      <c r="AJ4" s="73" t="s">
        <v>59</v>
      </c>
      <c r="AK4" s="73"/>
      <c r="AL4" s="73"/>
      <c r="AM4" s="73"/>
      <c r="AN4" s="73"/>
      <c r="AO4" s="73"/>
      <c r="AP4" s="73"/>
      <c r="AQ4" s="73"/>
      <c r="AR4" s="73"/>
      <c r="AS4" s="73"/>
      <c r="AT4" s="73"/>
      <c r="AU4" s="73" t="s">
        <v>60</v>
      </c>
      <c r="AV4" s="73"/>
      <c r="AW4" s="73"/>
      <c r="AX4" s="73"/>
      <c r="AY4" s="73"/>
      <c r="AZ4" s="73"/>
      <c r="BA4" s="73"/>
      <c r="BB4" s="73"/>
      <c r="BC4" s="73"/>
      <c r="BD4" s="73"/>
      <c r="BE4" s="73"/>
      <c r="BF4" s="73" t="s">
        <v>61</v>
      </c>
      <c r="BG4" s="73"/>
      <c r="BH4" s="73"/>
      <c r="BI4" s="73"/>
      <c r="BJ4" s="73"/>
      <c r="BK4" s="73"/>
      <c r="BL4" s="73"/>
      <c r="BM4" s="73"/>
      <c r="BN4" s="73"/>
      <c r="BO4" s="73"/>
      <c r="BP4" s="73"/>
      <c r="BQ4" s="73" t="s">
        <v>62</v>
      </c>
      <c r="BR4" s="73"/>
      <c r="BS4" s="73"/>
      <c r="BT4" s="73"/>
      <c r="BU4" s="73"/>
      <c r="BV4" s="73"/>
      <c r="BW4" s="73"/>
      <c r="BX4" s="73"/>
      <c r="BY4" s="73"/>
      <c r="BZ4" s="73"/>
      <c r="CA4" s="73"/>
      <c r="CB4" s="73" t="s">
        <v>63</v>
      </c>
      <c r="CC4" s="73"/>
      <c r="CD4" s="73"/>
      <c r="CE4" s="73"/>
      <c r="CF4" s="73"/>
      <c r="CG4" s="73"/>
      <c r="CH4" s="73"/>
      <c r="CI4" s="73"/>
      <c r="CJ4" s="73"/>
      <c r="CK4" s="73"/>
      <c r="CL4" s="73"/>
      <c r="CM4" s="73" t="s">
        <v>64</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13463</v>
      </c>
      <c r="D6" s="19">
        <f t="shared" si="3"/>
        <v>47</v>
      </c>
      <c r="E6" s="19">
        <f t="shared" si="3"/>
        <v>17</v>
      </c>
      <c r="F6" s="19">
        <f t="shared" si="3"/>
        <v>4</v>
      </c>
      <c r="G6" s="19">
        <f t="shared" si="3"/>
        <v>0</v>
      </c>
      <c r="H6" s="19" t="str">
        <f t="shared" si="3"/>
        <v>北海道　八雲町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12.2</v>
      </c>
      <c r="Q6" s="20">
        <f t="shared" si="3"/>
        <v>91.67</v>
      </c>
      <c r="R6" s="20">
        <f t="shared" si="3"/>
        <v>3630</v>
      </c>
      <c r="S6" s="20">
        <f t="shared" si="3"/>
        <v>15050</v>
      </c>
      <c r="T6" s="20">
        <f t="shared" si="3"/>
        <v>956.08</v>
      </c>
      <c r="U6" s="20">
        <f t="shared" si="3"/>
        <v>15.74</v>
      </c>
      <c r="V6" s="20">
        <f t="shared" si="3"/>
        <v>1820</v>
      </c>
      <c r="W6" s="20">
        <f t="shared" si="3"/>
        <v>1.97</v>
      </c>
      <c r="X6" s="20">
        <f t="shared" si="3"/>
        <v>923.86</v>
      </c>
      <c r="Y6" s="21">
        <f>IF(Y7="",NA(),Y7)</f>
        <v>82.89</v>
      </c>
      <c r="Z6" s="21">
        <f t="shared" ref="Z6:AH6" si="4">IF(Z7="",NA(),Z7)</f>
        <v>82.19</v>
      </c>
      <c r="AA6" s="21">
        <f t="shared" si="4"/>
        <v>88.77</v>
      </c>
      <c r="AB6" s="21">
        <f t="shared" si="4"/>
        <v>86.34</v>
      </c>
      <c r="AC6" s="21">
        <f t="shared" si="4"/>
        <v>82.68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54.2</v>
      </c>
      <c r="BR6" s="21">
        <f t="shared" ref="BR6:BZ6" si="8">IF(BR7="",NA(),BR7)</f>
        <v>54.06</v>
      </c>
      <c r="BS6" s="21">
        <f t="shared" si="8"/>
        <v>57.02</v>
      </c>
      <c r="BT6" s="21">
        <f t="shared" si="8"/>
        <v>61.76</v>
      </c>
      <c r="BU6" s="21">
        <f t="shared" si="8"/>
        <v>54.35</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328.12</v>
      </c>
      <c r="CC6" s="21">
        <f t="shared" ref="CC6:CK6" si="9">IF(CC7="",NA(),CC7)</f>
        <v>325.75</v>
      </c>
      <c r="CD6" s="21">
        <f t="shared" si="9"/>
        <v>326.81</v>
      </c>
      <c r="CE6" s="21">
        <f t="shared" si="9"/>
        <v>298.25</v>
      </c>
      <c r="CF6" s="21">
        <f t="shared" si="9"/>
        <v>330.95</v>
      </c>
      <c r="CG6" s="21">
        <f t="shared" si="9"/>
        <v>230.02</v>
      </c>
      <c r="CH6" s="21">
        <f t="shared" si="9"/>
        <v>228.47</v>
      </c>
      <c r="CI6" s="21">
        <f t="shared" si="9"/>
        <v>224.88</v>
      </c>
      <c r="CJ6" s="21">
        <f t="shared" si="9"/>
        <v>228.64</v>
      </c>
      <c r="CK6" s="21">
        <f t="shared" si="9"/>
        <v>239.46</v>
      </c>
      <c r="CL6" s="20" t="str">
        <f>IF(CL7="","",IF(CL7="-","【-】","【"&amp;SUBSTITUTE(TEXT(CL7,"#,##0.00"),"-","△")&amp;"】"))</f>
        <v>【220.62】</v>
      </c>
      <c r="CM6" s="21">
        <f>IF(CM7="",NA(),CM7)</f>
        <v>28.73</v>
      </c>
      <c r="CN6" s="21">
        <f t="shared" ref="CN6:CV6" si="10">IF(CN7="",NA(),CN7)</f>
        <v>27.32</v>
      </c>
      <c r="CO6" s="21">
        <f t="shared" si="10"/>
        <v>27.54</v>
      </c>
      <c r="CP6" s="21">
        <f t="shared" si="10"/>
        <v>27.82</v>
      </c>
      <c r="CQ6" s="21">
        <f t="shared" si="10"/>
        <v>25.92</v>
      </c>
      <c r="CR6" s="21">
        <f t="shared" si="10"/>
        <v>42.56</v>
      </c>
      <c r="CS6" s="21">
        <f t="shared" si="10"/>
        <v>42.47</v>
      </c>
      <c r="CT6" s="21">
        <f t="shared" si="10"/>
        <v>42.4</v>
      </c>
      <c r="CU6" s="21">
        <f t="shared" si="10"/>
        <v>42.28</v>
      </c>
      <c r="CV6" s="21">
        <f t="shared" si="10"/>
        <v>41.06</v>
      </c>
      <c r="CW6" s="20" t="str">
        <f>IF(CW7="","",IF(CW7="-","【-】","【"&amp;SUBSTITUTE(TEXT(CW7,"#,##0.00"),"-","△")&amp;"】"))</f>
        <v>【42.22】</v>
      </c>
      <c r="CX6" s="21">
        <f>IF(CX7="",NA(),CX7)</f>
        <v>83.88</v>
      </c>
      <c r="CY6" s="21">
        <f t="shared" ref="CY6:DG6" si="11">IF(CY7="",NA(),CY7)</f>
        <v>87.22</v>
      </c>
      <c r="CZ6" s="21">
        <f t="shared" si="11"/>
        <v>86.09</v>
      </c>
      <c r="DA6" s="21">
        <f t="shared" si="11"/>
        <v>87.53</v>
      </c>
      <c r="DB6" s="21">
        <f t="shared" si="11"/>
        <v>89.4</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13463</v>
      </c>
      <c r="D7" s="23">
        <v>47</v>
      </c>
      <c r="E7" s="23">
        <v>17</v>
      </c>
      <c r="F7" s="23">
        <v>4</v>
      </c>
      <c r="G7" s="23">
        <v>0</v>
      </c>
      <c r="H7" s="23" t="s">
        <v>98</v>
      </c>
      <c r="I7" s="23" t="s">
        <v>99</v>
      </c>
      <c r="J7" s="23" t="s">
        <v>100</v>
      </c>
      <c r="K7" s="23" t="s">
        <v>101</v>
      </c>
      <c r="L7" s="23" t="s">
        <v>102</v>
      </c>
      <c r="M7" s="23" t="s">
        <v>103</v>
      </c>
      <c r="N7" s="24" t="s">
        <v>104</v>
      </c>
      <c r="O7" s="24" t="s">
        <v>105</v>
      </c>
      <c r="P7" s="24">
        <v>12.2</v>
      </c>
      <c r="Q7" s="24">
        <v>91.67</v>
      </c>
      <c r="R7" s="24">
        <v>3630</v>
      </c>
      <c r="S7" s="24">
        <v>15050</v>
      </c>
      <c r="T7" s="24">
        <v>956.08</v>
      </c>
      <c r="U7" s="24">
        <v>15.74</v>
      </c>
      <c r="V7" s="24">
        <v>1820</v>
      </c>
      <c r="W7" s="24">
        <v>1.97</v>
      </c>
      <c r="X7" s="24">
        <v>923.86</v>
      </c>
      <c r="Y7" s="24">
        <v>82.89</v>
      </c>
      <c r="Z7" s="24">
        <v>82.19</v>
      </c>
      <c r="AA7" s="24">
        <v>88.77</v>
      </c>
      <c r="AB7" s="24">
        <v>86.34</v>
      </c>
      <c r="AC7" s="24">
        <v>82.68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1194.1500000000001</v>
      </c>
      <c r="BL7" s="24">
        <v>1206.79</v>
      </c>
      <c r="BM7" s="24">
        <v>1258.43</v>
      </c>
      <c r="BN7" s="24">
        <v>1163.75</v>
      </c>
      <c r="BO7" s="24">
        <v>1195.47</v>
      </c>
      <c r="BP7" s="24">
        <v>1182.1099999999999</v>
      </c>
      <c r="BQ7" s="24">
        <v>54.2</v>
      </c>
      <c r="BR7" s="24">
        <v>54.06</v>
      </c>
      <c r="BS7" s="24">
        <v>57.02</v>
      </c>
      <c r="BT7" s="24">
        <v>61.76</v>
      </c>
      <c r="BU7" s="24">
        <v>54.35</v>
      </c>
      <c r="BV7" s="24">
        <v>72.260000000000005</v>
      </c>
      <c r="BW7" s="24">
        <v>71.84</v>
      </c>
      <c r="BX7" s="24">
        <v>73.36</v>
      </c>
      <c r="BY7" s="24">
        <v>72.599999999999994</v>
      </c>
      <c r="BZ7" s="24">
        <v>69.430000000000007</v>
      </c>
      <c r="CA7" s="24">
        <v>73.78</v>
      </c>
      <c r="CB7" s="24">
        <v>328.12</v>
      </c>
      <c r="CC7" s="24">
        <v>325.75</v>
      </c>
      <c r="CD7" s="24">
        <v>326.81</v>
      </c>
      <c r="CE7" s="24">
        <v>298.25</v>
      </c>
      <c r="CF7" s="24">
        <v>330.95</v>
      </c>
      <c r="CG7" s="24">
        <v>230.02</v>
      </c>
      <c r="CH7" s="24">
        <v>228.47</v>
      </c>
      <c r="CI7" s="24">
        <v>224.88</v>
      </c>
      <c r="CJ7" s="24">
        <v>228.64</v>
      </c>
      <c r="CK7" s="24">
        <v>239.46</v>
      </c>
      <c r="CL7" s="24">
        <v>220.62</v>
      </c>
      <c r="CM7" s="24">
        <v>28.73</v>
      </c>
      <c r="CN7" s="24">
        <v>27.32</v>
      </c>
      <c r="CO7" s="24">
        <v>27.54</v>
      </c>
      <c r="CP7" s="24">
        <v>27.82</v>
      </c>
      <c r="CQ7" s="24">
        <v>25.92</v>
      </c>
      <c r="CR7" s="24">
        <v>42.56</v>
      </c>
      <c r="CS7" s="24">
        <v>42.47</v>
      </c>
      <c r="CT7" s="24">
        <v>42.4</v>
      </c>
      <c r="CU7" s="24">
        <v>42.28</v>
      </c>
      <c r="CV7" s="24">
        <v>41.06</v>
      </c>
      <c r="CW7" s="24">
        <v>42.22</v>
      </c>
      <c r="CX7" s="24">
        <v>83.88</v>
      </c>
      <c r="CY7" s="24">
        <v>87.22</v>
      </c>
      <c r="CZ7" s="24">
        <v>86.09</v>
      </c>
      <c r="DA7" s="24">
        <v>87.53</v>
      </c>
      <c r="DB7" s="24">
        <v>89.4</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114</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2024-01-24T00:44:29Z</cp:lastPrinted>
  <dcterms:created xsi:type="dcterms:W3CDTF">2023-12-12T02:48:25Z</dcterms:created>
  <dcterms:modified xsi:type="dcterms:W3CDTF">2024-01-28T23:39:11Z</dcterms:modified>
  <cp:category/>
</cp:coreProperties>
</file>